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mreyes\Downloads\"/>
    </mc:Choice>
  </mc:AlternateContent>
  <xr:revisionPtr revIDLastSave="0" documentId="13_ncr:1_{E0C79BA9-7ECB-470A-888B-DC93C669CF3E}" xr6:coauthVersionLast="47" xr6:coauthVersionMax="47" xr10:uidLastSave="{00000000-0000-0000-0000-000000000000}"/>
  <bookViews>
    <workbookView xWindow="20370" yWindow="-120" windowWidth="19440" windowHeight="15000" tabRatio="873" firstSheet="2" activeTab="3" xr2:uid="{00000000-000D-0000-FFFF-FFFF00000000}"/>
  </bookViews>
  <sheets>
    <sheet name="COMPORTAMIENTO CARTERA" sheetId="4" state="hidden" r:id="rId1"/>
    <sheet name="ANALISIS DE LIQUIDEZ " sheetId="5" state="hidden" r:id="rId2"/>
    <sheet name="Anexo 1" sheetId="23" r:id="rId3"/>
    <sheet name="Caracterización" sheetId="22"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Key1" localSheetId="1" hidden="1">#REF!</definedName>
    <definedName name="_Key1" localSheetId="3" hidden="1">#REF!</definedName>
    <definedName name="_Key1" hidden="1">#REF!</definedName>
    <definedName name="_ll2" localSheetId="1">#REF!</definedName>
    <definedName name="_ll2" localSheetId="3">#REF!</definedName>
    <definedName name="_ll2">#REF!</definedName>
    <definedName name="_Order1" hidden="1">0</definedName>
    <definedName name="_Sort" localSheetId="1" hidden="1">#REF!</definedName>
    <definedName name="_Sort" localSheetId="3" hidden="1">#REF!</definedName>
    <definedName name="_Sort" hidden="1">#REF!</definedName>
    <definedName name="A_IMPRESIÓN_IM" localSheetId="1">#REF!</definedName>
    <definedName name="A_IMPRESIÓN_IM" localSheetId="3">#REF!</definedName>
    <definedName name="A_IMPRESIÓN_IM">#REF!</definedName>
    <definedName name="ACT_CTE_1" localSheetId="1">#REF!</definedName>
    <definedName name="ACT_CTE_1" localSheetId="3">#REF!</definedName>
    <definedName name="ACT_CTE_1">#REF!</definedName>
    <definedName name="ACT_CTE_2" localSheetId="1">#REF!</definedName>
    <definedName name="ACT_CTE_2" localSheetId="3">#REF!</definedName>
    <definedName name="ACT_CTE_2">#REF!</definedName>
    <definedName name="ACT_CTE_3" localSheetId="1">#REF!</definedName>
    <definedName name="ACT_CTE_3" localSheetId="3">#REF!</definedName>
    <definedName name="ACT_CTE_3">#REF!</definedName>
    <definedName name="ACT_FIJO_1" localSheetId="1">#REF!</definedName>
    <definedName name="ACT_FIJO_1" localSheetId="3">#REF!</definedName>
    <definedName name="ACT_FIJO_1">#REF!</definedName>
    <definedName name="ACT_FIJO_2" localSheetId="1">#REF!</definedName>
    <definedName name="ACT_FIJO_2" localSheetId="3">#REF!</definedName>
    <definedName name="ACT_FIJO_2">#REF!</definedName>
    <definedName name="ACT_FIJO_3" localSheetId="1">#REF!</definedName>
    <definedName name="ACT_FIJO_3" localSheetId="3">#REF!</definedName>
    <definedName name="ACT_FIJO_3">#REF!</definedName>
    <definedName name="ACT_OTROS_1" localSheetId="1">#REF!+#REF!+#REF!</definedName>
    <definedName name="ACT_OTROS_1" localSheetId="3">#REF!+#REF!+#REF!</definedName>
    <definedName name="ACT_OTROS_1">#REF!+#REF!+#REF!</definedName>
    <definedName name="ACT_OTROS_2" localSheetId="1">#REF!+#REF!+#REF!</definedName>
    <definedName name="ACT_OTROS_2" localSheetId="3">#REF!+#REF!+#REF!</definedName>
    <definedName name="ACT_OTROS_2">#REF!+#REF!+#REF!</definedName>
    <definedName name="ACT_OTROS_3" localSheetId="1">#REF!+#REF!+#REF!</definedName>
    <definedName name="ACT_OTROS_3" localSheetId="3">#REF!+#REF!+#REF!</definedName>
    <definedName name="ACT_OTROS_3">#REF!+#REF!+#REF!</definedName>
    <definedName name="act_sucres" localSheetId="3">#REF!</definedName>
    <definedName name="act_sucres">#REF!</definedName>
    <definedName name="ACT_TOTAL_1" localSheetId="1">#REF!</definedName>
    <definedName name="ACT_TOTAL_1" localSheetId="3">#REF!</definedName>
    <definedName name="ACT_TOTAL_1">#REF!</definedName>
    <definedName name="ACT_TOTAL_2" localSheetId="1">#REF!</definedName>
    <definedName name="ACT_TOTAL_2" localSheetId="3">#REF!</definedName>
    <definedName name="ACT_TOTAL_2">#REF!</definedName>
    <definedName name="ACT_TOTAL_3" localSheetId="1">#REF!</definedName>
    <definedName name="ACT_TOTAL_3" localSheetId="3">#REF!</definedName>
    <definedName name="ACT_TOTAL_3">#REF!</definedName>
    <definedName name="ACT_TOTAL_4" localSheetId="1">#REF!</definedName>
    <definedName name="ACT_TOTAL_4" localSheetId="3">#REF!</definedName>
    <definedName name="ACT_TOTAL_4">#REF!</definedName>
    <definedName name="Activo" localSheetId="1">[1]Ingreso!#REF!</definedName>
    <definedName name="Activo" localSheetId="3">[1]Ingreso!#REF!</definedName>
    <definedName name="Activo">[1]Ingreso!#REF!</definedName>
    <definedName name="Activo1" localSheetId="3">#REF!</definedName>
    <definedName name="Activo1">#REF!</definedName>
    <definedName name="Activos" localSheetId="1">[1]Ingreso!#REF!</definedName>
    <definedName name="Activos" localSheetId="3">[1]Ingreso!#REF!</definedName>
    <definedName name="Activos">[1]Ingreso!#REF!</definedName>
    <definedName name="administra" localSheetId="3">#REF!</definedName>
    <definedName name="administra">#REF!</definedName>
    <definedName name="AH" localSheetId="1">#REF!</definedName>
    <definedName name="AH" localSheetId="3">#REF!</definedName>
    <definedName name="AH">#REF!</definedName>
    <definedName name="AJ" localSheetId="1">#REF!</definedName>
    <definedName name="AJ" localSheetId="3">#REF!</definedName>
    <definedName name="AJ">#REF!</definedName>
    <definedName name="al" localSheetId="1">#REF!</definedName>
    <definedName name="al" localSheetId="3">#REF!</definedName>
    <definedName name="al">#REF!</definedName>
    <definedName name="anscount" hidden="1">1</definedName>
    <definedName name="_xlnm.Print_Area" localSheetId="2">'Anexo 1'!$A$1:$F$63</definedName>
    <definedName name="_xlnm.Print_Area" localSheetId="3">Caracterización!$A$1:$S$46</definedName>
    <definedName name="AT" localSheetId="1">#REF!</definedName>
    <definedName name="AT" localSheetId="3">#REF!</definedName>
    <definedName name="AT">#REF!</definedName>
    <definedName name="AV" localSheetId="1">#REF!</definedName>
    <definedName name="AV" localSheetId="3">#REF!</definedName>
    <definedName name="AV">#REF!</definedName>
    <definedName name="AX" localSheetId="1">#REF!</definedName>
    <definedName name="AX" localSheetId="3">#REF!</definedName>
    <definedName name="AX">#REF!</definedName>
    <definedName name="B" localSheetId="3">Caracterización!B</definedName>
    <definedName name="B">[0]!B</definedName>
    <definedName name="BETAS">[2]PYMES!$B$3:$C$55</definedName>
    <definedName name="Boton_ltrabajo_AlHacerClic" localSheetId="1">'ANALISIS DE LIQUIDEZ '!Boton_ltrabajo_AlHacerClic</definedName>
    <definedName name="Boton_ltrabajo_AlHacerClic" localSheetId="3">#N/A</definedName>
    <definedName name="Boton_ltrabajo_AlHacerClic" localSheetId="0">'COMPORTAMIENTO CARTERA'!Boton_ltrabajo_AlHacerClic</definedName>
    <definedName name="Boton_ltrabajo_AlHacerClic">'ANALISIS DE LIQUIDEZ '!Boton_ltrabajo_AlHacerClic</definedName>
    <definedName name="Boton_rubro_AlHacerClic" localSheetId="1">'ANALISIS DE LIQUIDEZ '!Boton_rubro_AlHacerClic</definedName>
    <definedName name="Boton_rubro_AlHacerClic" localSheetId="3">#N/A</definedName>
    <definedName name="Boton_rubro_AlHacerClic" localSheetId="0">'COMPORTAMIENTO CARTERA'!Boton_rubro_AlHacerClic</definedName>
    <definedName name="Boton_rubro_AlHacerClic">'ANALISIS DE LIQUIDEZ '!Boton_rubro_AlHacerClic</definedName>
    <definedName name="Botón5_AlHacerClic" localSheetId="1">'ANALISIS DE LIQUIDEZ '!Botón5_AlHacerClic</definedName>
    <definedName name="Botón5_AlHacerClic" localSheetId="3">#N/A</definedName>
    <definedName name="Botón5_AlHacerClic" localSheetId="0">'COMPORTAMIENTO CARTERA'!Botón5_AlHacerClic</definedName>
    <definedName name="Botón5_AlHacerClic">'ANALISIS DE LIQUIDEZ '!Botón5_AlHacerClic</definedName>
    <definedName name="Btn_aceptar_ubicacion" localSheetId="1">'ANALISIS DE LIQUIDEZ '!Btn_aceptar_ubicacion</definedName>
    <definedName name="Btn_aceptar_ubicacion" localSheetId="3">#N/A</definedName>
    <definedName name="Btn_aceptar_ubicacion" localSheetId="0">'COMPORTAMIENTO CARTERA'!Btn_aceptar_ubicacion</definedName>
    <definedName name="Btn_aceptar_ubicacion">'ANALISIS DE LIQUIDEZ '!Btn_aceptar_ubicacion</definedName>
    <definedName name="btn_main" localSheetId="1">'ANALISIS DE LIQUIDEZ '!btn_main</definedName>
    <definedName name="btn_main" localSheetId="3">#N/A</definedName>
    <definedName name="btn_main" localSheetId="0">'COMPORTAMIENTO CARTERA'!btn_main</definedName>
    <definedName name="btn_main">'ANALISIS DE LIQUIDEZ '!btn_main</definedName>
    <definedName name="btn_main1" localSheetId="1">'ANALISIS DE LIQUIDEZ '!btn_main1</definedName>
    <definedName name="btn_main1" localSheetId="3">#N/A</definedName>
    <definedName name="btn_main1" localSheetId="0">'COMPORTAMIENTO CARTERA'!btn_main1</definedName>
    <definedName name="btn_main1">'ANALISIS DE LIQUIDEZ '!btn_main1</definedName>
    <definedName name="btn_main2" localSheetId="1">'ANALISIS DE LIQUIDEZ '!btn_main2</definedName>
    <definedName name="btn_main2" localSheetId="3">#N/A</definedName>
    <definedName name="btn_main2" localSheetId="0">'COMPORTAMIENTO CARTERA'!btn_main2</definedName>
    <definedName name="btn_main2">'ANALISIS DE LIQUIDEZ '!btn_main2</definedName>
    <definedName name="btn_val_constantes_AlHacerClic" localSheetId="1">'ANALISIS DE LIQUIDEZ '!btn_val_constantes_AlHacerClic</definedName>
    <definedName name="btn_val_constantes_AlHacerClic" localSheetId="3">#N/A</definedName>
    <definedName name="btn_val_constantes_AlHacerClic" localSheetId="0">'COMPORTAMIENTO CARTERA'!btn_val_constantes_AlHacerClic</definedName>
    <definedName name="btn_val_constantes_AlHacerClic">'ANALISIS DE LIQUIDEZ '!btn_val_constantes_AlHacerClic</definedName>
    <definedName name="btn_val_cuenta_AlHacerClic" localSheetId="1">'ANALISIS DE LIQUIDEZ '!btn_val_cuenta_AlHacerClic</definedName>
    <definedName name="btn_val_cuenta_AlHacerClic" localSheetId="3">#N/A</definedName>
    <definedName name="btn_val_cuenta_AlHacerClic" localSheetId="0">'COMPORTAMIENTO CARTERA'!btn_val_cuenta_AlHacerClic</definedName>
    <definedName name="btn_val_cuenta_AlHacerClic">'ANALISIS DE LIQUIDEZ '!btn_val_cuenta_AlHacerClic</definedName>
    <definedName name="btn_val_operacion_AlHacerClic" localSheetId="1">'ANALISIS DE LIQUIDEZ '!btn_val_operacion_AlHacerClic</definedName>
    <definedName name="btn_val_operacion_AlHacerClic" localSheetId="3">#N/A</definedName>
    <definedName name="btn_val_operacion_AlHacerClic" localSheetId="0">'COMPORTAMIENTO CARTERA'!btn_val_operacion_AlHacerClic</definedName>
    <definedName name="btn_val_operacion_AlHacerClic">'ANALISIS DE LIQUIDEZ '!btn_val_operacion_AlHacerClic</definedName>
    <definedName name="btn_val_trabajo_AlHacerClic" localSheetId="1">'ANALISIS DE LIQUIDEZ '!btn_val_trabajo_AlHacerClic</definedName>
    <definedName name="btn_val_trabajo_AlHacerClic" localSheetId="3">#N/A</definedName>
    <definedName name="btn_val_trabajo_AlHacerClic" localSheetId="0">'COMPORTAMIENTO CARTERA'!btn_val_trabajo_AlHacerClic</definedName>
    <definedName name="btn_val_trabajo_AlHacerClic">'ANALISIS DE LIQUIDEZ '!btn_val_trabajo_AlHacerClic</definedName>
    <definedName name="c_1990" localSheetId="3">#REF!</definedName>
    <definedName name="c_1990">#REF!</definedName>
    <definedName name="c_2990" localSheetId="3">#REF!</definedName>
    <definedName name="c_2990">#REF!</definedName>
    <definedName name="CALCULO_CUPO" localSheetId="1">#REF!</definedName>
    <definedName name="CALCULO_CUPO" localSheetId="3">#REF!</definedName>
    <definedName name="CALCULO_CUPO">#REF!</definedName>
    <definedName name="CALCULO_CUPO_2" localSheetId="1">#REF!</definedName>
    <definedName name="CALCULO_CUPO_2" localSheetId="3">#REF!</definedName>
    <definedName name="CALCULO_CUPO_2">#REF!</definedName>
    <definedName name="carga">[3]A!$U$9:$U$43</definedName>
    <definedName name="carga_dolares" localSheetId="1">[1]Encaje!$O$11:$O$12,[1]Encaje!$O$14:$O$20,[1]Encaje!$O$43,[1]Encaje!#REF!,[1]Encaje!#REF!,[1]Encaje!#REF!</definedName>
    <definedName name="carga_dolares" localSheetId="3">[1]Encaje!$O$11:$O$12,[1]Encaje!$O$14:$O$20,[1]Encaje!$O$43,[1]Encaje!#REF!,[1]Encaje!#REF!,[1]Encaje!#REF!</definedName>
    <definedName name="carga_dolares">[1]Encaje!$O$11:$O$12,[1]Encaje!$O$14:$O$20,[1]Encaje!$O$43,[1]Encaje!#REF!,[1]Encaje!#REF!,[1]Encaje!#REF!</definedName>
    <definedName name="CARTERA_1" localSheetId="1">#REF!</definedName>
    <definedName name="CARTERA_1" localSheetId="3">#REF!</definedName>
    <definedName name="CARTERA_1">#REF!</definedName>
    <definedName name="CARTERA_2" localSheetId="1">#REF!</definedName>
    <definedName name="CARTERA_2" localSheetId="3">#REF!</definedName>
    <definedName name="CARTERA_2">#REF!</definedName>
    <definedName name="CARTERA_3" localSheetId="1">#REF!</definedName>
    <definedName name="CARTERA_3" localSheetId="3">#REF!</definedName>
    <definedName name="CARTERA_3">#REF!</definedName>
    <definedName name="CARTERA_4" localSheetId="1">#REF!</definedName>
    <definedName name="CARTERA_4" localSheetId="3">#REF!</definedName>
    <definedName name="CARTERA_4">#REF!</definedName>
    <definedName name="COSTO_VTAS_1" localSheetId="1">#REF!</definedName>
    <definedName name="COSTO_VTAS_1" localSheetId="3">#REF!</definedName>
    <definedName name="COSTO_VTAS_1">#REF!</definedName>
    <definedName name="COSTO_VTAS_2" localSheetId="1">#REF!</definedName>
    <definedName name="COSTO_VTAS_2" localSheetId="3">#REF!</definedName>
    <definedName name="COSTO_VTAS_2">#REF!</definedName>
    <definedName name="COSTO_VTAS_3" localSheetId="1">#REF!</definedName>
    <definedName name="COSTO_VTAS_3" localSheetId="3">#REF!</definedName>
    <definedName name="COSTO_VTAS_3">#REF!</definedName>
    <definedName name="COSTO_VTAS_4" localSheetId="1">#REF!</definedName>
    <definedName name="COSTO_VTAS_4" localSheetId="3">#REF!</definedName>
    <definedName name="COSTO_VTAS_4">#REF!</definedName>
    <definedName name="Cta_110325" localSheetId="1">[1]Ingreso!#REF!</definedName>
    <definedName name="Cta_110325" localSheetId="3">[1]Ingreso!#REF!</definedName>
    <definedName name="Cta_110325">[1]Ingreso!#REF!</definedName>
    <definedName name="Cta_140116" localSheetId="1">[1]Ingreso!#REF!</definedName>
    <definedName name="Cta_140116" localSheetId="3">[1]Ingreso!#REF!</definedName>
    <definedName name="Cta_140116">[1]Ingreso!#REF!</definedName>
    <definedName name="Cta_140170" localSheetId="1">[1]Ingreso!#REF!</definedName>
    <definedName name="Cta_140170" localSheetId="3">[1]Ingreso!#REF!</definedName>
    <definedName name="Cta_140170">[1]Ingreso!#REF!</definedName>
    <definedName name="Cta_140216" localSheetId="1">[1]Ingreso!#REF!</definedName>
    <definedName name="Cta_140216" localSheetId="3">[1]Ingreso!#REF!</definedName>
    <definedName name="Cta_140216">[1]Ingreso!#REF!</definedName>
    <definedName name="Cta_140270" localSheetId="1">[1]Ingreso!#REF!</definedName>
    <definedName name="Cta_140270">[1]Ingreso!#REF!</definedName>
    <definedName name="Cta_140516" localSheetId="1">[1]Ingreso!#REF!</definedName>
    <definedName name="Cta_140516">[1]Ingreso!#REF!</definedName>
    <definedName name="Cta_140570" localSheetId="1">[1]Ingreso!#REF!</definedName>
    <definedName name="Cta_140570">[1]Ingreso!#REF!</definedName>
    <definedName name="Cta_149920" localSheetId="1">[1]Ingreso!#REF!</definedName>
    <definedName name="Cta_149920">[1]Ingreso!#REF!</definedName>
    <definedName name="Cta_1606" localSheetId="1">[1]Ingreso!#REF!</definedName>
    <definedName name="Cta_1606">[1]Ingreso!#REF!</definedName>
    <definedName name="Cta_1607" localSheetId="1">[1]Ingreso!#REF!</definedName>
    <definedName name="Cta_1607">[1]Ingreso!#REF!</definedName>
    <definedName name="Cta_1610" localSheetId="1">[1]Ingreso!#REF!</definedName>
    <definedName name="Cta_1610">[1]Ingreso!#REF!</definedName>
    <definedName name="Cta_1615" localSheetId="1">[1]Ingreso!#REF!</definedName>
    <definedName name="Cta_1615">[1]Ingreso!#REF!</definedName>
    <definedName name="Cta_169006" localSheetId="1">[1]Ingreso!#REF!</definedName>
    <definedName name="Cta_169006">[1]Ingreso!#REF!</definedName>
    <definedName name="Cta_169016" localSheetId="1">[1]Ingreso!#REF!</definedName>
    <definedName name="Cta_169016">[1]Ingreso!#REF!</definedName>
    <definedName name="Cta_169017" localSheetId="1">[1]Ingreso!#REF!</definedName>
    <definedName name="Cta_169017">[1]Ingreso!#REF!</definedName>
    <definedName name="Cta_169021" localSheetId="1">[1]Ingreso!#REF!</definedName>
    <definedName name="Cta_169021">[1]Ingreso!#REF!</definedName>
    <definedName name="Cta_1804" localSheetId="1">[1]Ingreso!#REF!</definedName>
    <definedName name="Cta_1804">[1]Ingreso!#REF!</definedName>
    <definedName name="Cta_190120" localSheetId="1">[1]Ingreso!#REF!</definedName>
    <definedName name="Cta_190120">[1]Ingreso!#REF!</definedName>
    <definedName name="Cta_190121" localSheetId="1">[1]Ingreso!#REF!</definedName>
    <definedName name="Cta_190121">[1]Ingreso!#REF!</definedName>
    <definedName name="Cta_190140" localSheetId="1">[1]Ingreso!#REF!</definedName>
    <definedName name="Cta_190140">[1]Ingreso!#REF!</definedName>
    <definedName name="Cta_190225" localSheetId="1">[1]Ingreso!#REF!</definedName>
    <definedName name="Cta_190225">[1]Ingreso!#REF!</definedName>
    <definedName name="Cta_19904515" localSheetId="1">[1]Ingreso!#REF!</definedName>
    <definedName name="Cta_19904515">[1]Ingreso!#REF!</definedName>
    <definedName name="Cta_2604" localSheetId="1">[1]Ingreso!#REF!</definedName>
    <definedName name="Cta_2604">[1]Ingreso!#REF!</definedName>
    <definedName name="Cta_2606" localSheetId="1">[1]Ingreso!#REF!</definedName>
    <definedName name="Cta_2606">[1]Ingreso!#REF!</definedName>
    <definedName name="Cta_2803" localSheetId="1">[1]Ingreso!#REF!</definedName>
    <definedName name="Cta_2803">[1]Ingreso!#REF!</definedName>
    <definedName name="Cta_2807" localSheetId="1">[1]Ingreso!#REF!</definedName>
    <definedName name="Cta_2807">[1]Ingreso!#REF!</definedName>
    <definedName name="Cta_290110" localSheetId="1">[1]Ingreso!#REF!</definedName>
    <definedName name="Cta_290110">[1]Ingreso!#REF!</definedName>
    <definedName name="Cta_3202" localSheetId="1">[1]Ingreso!#REF!</definedName>
    <definedName name="Cta_3202">[1]Ingreso!#REF!</definedName>
    <definedName name="Cta_3501" localSheetId="1">[1]Ingreso!#REF!</definedName>
    <definedName name="Cta_3501">[1]Ingreso!#REF!</definedName>
    <definedName name="Cta_3905" localSheetId="1">[1]Ingreso!#REF!</definedName>
    <definedName name="Cta_3905">[1]Ingreso!#REF!</definedName>
    <definedName name="Cta_3910" localSheetId="1">[1]Ingreso!#REF!</definedName>
    <definedName name="Cta_3910">[1]Ingreso!#REF!</definedName>
    <definedName name="Cta_4205" localSheetId="1">[1]Ingreso!#REF!</definedName>
    <definedName name="Cta_4205">[1]Ingreso!#REF!</definedName>
    <definedName name="Cta_4606" localSheetId="1">[1]Ingreso!#REF!</definedName>
    <definedName name="Cta_4606">[1]Ingreso!#REF!</definedName>
    <definedName name="Cta_620125" localSheetId="1">[1]Ingreso!#REF!</definedName>
    <definedName name="Cta_620125">[1]Ingreso!#REF!</definedName>
    <definedName name="Cta_710135" localSheetId="1">[1]Ingreso!#REF!</definedName>
    <definedName name="Cta_710135">[1]Ingreso!#REF!</definedName>
    <definedName name="Cta_7110" localSheetId="1">[1]Ingreso!#REF!</definedName>
    <definedName name="Cta_7110">[1]Ingreso!#REF!</definedName>
    <definedName name="Cta_7115" localSheetId="1">[1]Ingreso!#REF!</definedName>
    <definedName name="Cta_7115">[1]Ingreso!#REF!</definedName>
    <definedName name="Cta_740130" localSheetId="1">[1]Ingreso!#REF!</definedName>
    <definedName name="Cta_740130">[1]Ingreso!#REF!</definedName>
    <definedName name="Cta_740190" localSheetId="1">[1]Ingreso!#REF!</definedName>
    <definedName name="Cta_740190">[1]Ingreso!#REF!</definedName>
    <definedName name="Cta_7407" localSheetId="1">[1]Ingreso!#REF!</definedName>
    <definedName name="Cta_7407">[1]Ingreso!#REF!</definedName>
    <definedName name="datos">[2]PYMES!$A$1:$A$7007</definedName>
    <definedName name="Davivienda">"Imagen 701"</definedName>
    <definedName name="def">[2]PYMES!$A$2:$A$5123</definedName>
    <definedName name="dif_1990" localSheetId="3">#REF!</definedName>
    <definedName name="dif_1990">#REF!</definedName>
    <definedName name="dif_2990" localSheetId="3">#REF!</definedName>
    <definedName name="dif_2990">#REF!</definedName>
    <definedName name="difer_dol" localSheetId="3">#REF!</definedName>
    <definedName name="difer_dol">#REF!</definedName>
    <definedName name="diferencia" localSheetId="3">#REF!</definedName>
    <definedName name="diferencia">#REF!</definedName>
    <definedName name="dol_1990" localSheetId="3">#REF!</definedName>
    <definedName name="dol_1990">#REF!</definedName>
    <definedName name="dol_2990" localSheetId="3">#REF!</definedName>
    <definedName name="dol_2990">#REF!</definedName>
    <definedName name="domingo">[3]A!$P$9:$P$43</definedName>
    <definedName name="EEFF_ABRIL">[4]ABR!$D$2995:$GC$3725</definedName>
    <definedName name="Excel_BuiltIn_Print_Area_0" localSheetId="1">'[5]ENVIO MTI'!#REF!</definedName>
    <definedName name="Excel_BuiltIn_Print_Area_0" localSheetId="3">'[5]ENVIO MTI'!#REF!</definedName>
    <definedName name="Excel_BuiltIn_Print_Area_0">'[5]ENVIO MTI'!#REF!</definedName>
    <definedName name="fec_ing" localSheetId="3">#REF!</definedName>
    <definedName name="fec_ing">#REF!</definedName>
    <definedName name="filteredList">'[6]type ahead combo'!$E$6:$E$52</definedName>
    <definedName name="filterList" localSheetId="1">getList('[6]type ahead combo'!$C$6:$C$52,'[6]type ahead combo'!$F$7)</definedName>
    <definedName name="filterList" localSheetId="3">getList('[6]type ahead combo'!$C$6:$C$52,'[6]type ahead combo'!$F$7)</definedName>
    <definedName name="filterList" localSheetId="0">getList('[6]type ahead combo'!$C$6:$C$52,'[6]type ahead combo'!$F$7)</definedName>
    <definedName name="filterList">getList('[6]type ahead combo'!$C$6:$C$52,'[6]type ahead combo'!$F$7)</definedName>
    <definedName name="FIN" localSheetId="3">#REF!</definedName>
    <definedName name="FIN">#REF!</definedName>
    <definedName name="FINA" localSheetId="1">#REF!</definedName>
    <definedName name="FINA" localSheetId="3">#REF!</definedName>
    <definedName name="FINA">#REF!</definedName>
    <definedName name="GARGA_DOL" localSheetId="1">[1]Encaje!$O$11:$O$12,[1]Encaje!$O$14,[1]Encaje!#REF!,[1]Encaje!#REF!,[1]Encaje!#REF!,[1]Encaje!#REF!,[1]Encaje!#REF!,[1]Encaje!#REF!,[1]Encaje!#REF!,[1]Encaje!#REF!</definedName>
    <definedName name="GARGA_DOL" localSheetId="3">[1]Encaje!$O$11:$O$12,[1]Encaje!$O$14,[1]Encaje!#REF!,[1]Encaje!#REF!,[1]Encaje!#REF!,[1]Encaje!#REF!,[1]Encaje!#REF!,[1]Encaje!#REF!,[1]Encaje!#REF!,[1]Encaje!#REF!</definedName>
    <definedName name="GARGA_DOL">[1]Encaje!$O$11:$O$12,[1]Encaje!$O$14,[1]Encaje!#REF!,[1]Encaje!#REF!,[1]Encaje!#REF!,[1]Encaje!#REF!,[1]Encaje!#REF!,[1]Encaje!#REF!,[1]Encaje!#REF!,[1]Encaje!#REF!</definedName>
    <definedName name="gas_sucres" localSheetId="3">#REF!</definedName>
    <definedName name="gas_sucres">#REF!</definedName>
    <definedName name="Gastos" localSheetId="1">[1]Ingreso!#REF!</definedName>
    <definedName name="Gastos" localSheetId="3">[1]Ingreso!#REF!</definedName>
    <definedName name="Gastos">[1]Ingreso!#REF!</definedName>
    <definedName name="GASTOS_FINAN_1" localSheetId="1">#REF!</definedName>
    <definedName name="GASTOS_FINAN_1" localSheetId="3">#REF!</definedName>
    <definedName name="GASTOS_FINAN_1">#REF!</definedName>
    <definedName name="GASTOS_FINAN_2" localSheetId="1">#REF!</definedName>
    <definedName name="GASTOS_FINAN_2" localSheetId="3">#REF!</definedName>
    <definedName name="GASTOS_FINAN_2">#REF!</definedName>
    <definedName name="GASTOS_FINAN_3" localSheetId="1">#REF!</definedName>
    <definedName name="GASTOS_FINAN_3" localSheetId="3">#REF!</definedName>
    <definedName name="GASTOS_FINAN_3">#REF!</definedName>
    <definedName name="gastos1" localSheetId="3">#REF!</definedName>
    <definedName name="gastos1">#REF!</definedName>
    <definedName name="gk" localSheetId="1">#REF!</definedName>
    <definedName name="gk" localSheetId="3">#REF!</definedName>
    <definedName name="gk">#REF!</definedName>
    <definedName name="HN" localSheetId="1">#REF!</definedName>
    <definedName name="HN" localSheetId="3">#REF!</definedName>
    <definedName name="HN">#REF!</definedName>
    <definedName name="ik" localSheetId="1">#REF!</definedName>
    <definedName name="ik" localSheetId="3">#REF!</definedName>
    <definedName name="ik">#REF!</definedName>
    <definedName name="impresion" localSheetId="1">#REF!</definedName>
    <definedName name="impresion" localSheetId="3">#REF!</definedName>
    <definedName name="impresion">#REF!</definedName>
    <definedName name="IMPRIMIR" localSheetId="1">#REF!</definedName>
    <definedName name="IMPRIMIR" localSheetId="3">#REF!</definedName>
    <definedName name="IMPRIMIR">#REF!</definedName>
    <definedName name="ing_sucres" localSheetId="3">#REF!</definedName>
    <definedName name="ing_sucres">#REF!</definedName>
    <definedName name="Ingresos" localSheetId="1">[1]Ingreso!#REF!</definedName>
    <definedName name="Ingresos" localSheetId="3">[1]Ingreso!#REF!</definedName>
    <definedName name="Ingresos">[1]Ingreso!#REF!</definedName>
    <definedName name="ingresos1" localSheetId="3">#REF!</definedName>
    <definedName name="ingresos1">#REF!</definedName>
    <definedName name="INVENTARIO_1" localSheetId="1">#REF!</definedName>
    <definedName name="INVENTARIO_1" localSheetId="3">#REF!</definedName>
    <definedName name="INVENTARIO_1">#REF!</definedName>
    <definedName name="INVENTARIO_2" localSheetId="1">#REF!</definedName>
    <definedName name="INVENTARIO_2" localSheetId="3">#REF!</definedName>
    <definedName name="INVENTARIO_2">#REF!</definedName>
    <definedName name="INVENTARIO_3" localSheetId="1">#REF!</definedName>
    <definedName name="INVENTARIO_3" localSheetId="3">#REF!</definedName>
    <definedName name="INVENTARIO_3">#REF!</definedName>
    <definedName name="IPS" localSheetId="1">#REF!</definedName>
    <definedName name="IPS" localSheetId="3">#REF!</definedName>
    <definedName name="IPS">#REF!</definedName>
    <definedName name="jueves">[3]A!$M$9:$M$43</definedName>
    <definedName name="Jueves2" localSheetId="1">[1]Encaje!$C$11:$C$12,[1]Encaje!$C$14:$C$20,[1]Encaje!$C$43,[1]Encaje!#REF!,[1]Encaje!#REF!,[1]Encaje!#REF!</definedName>
    <definedName name="Jueves2" localSheetId="3">[1]Encaje!$C$11:$C$12,[1]Encaje!$C$14:$C$20,[1]Encaje!$C$43,[1]Encaje!#REF!,[1]Encaje!#REF!,[1]Encaje!#REF!</definedName>
    <definedName name="Jueves2">[1]Encaje!$C$11:$C$12,[1]Encaje!$C$14:$C$20,[1]Encaje!$C$43,[1]Encaje!#REF!,[1]Encaje!#REF!,[1]Encaje!#REF!</definedName>
    <definedName name="limcount" hidden="1">2</definedName>
    <definedName name="Lista_operador_AlCambiar" localSheetId="1">'ANALISIS DE LIQUIDEZ '!Lista_operador_AlCambiar</definedName>
    <definedName name="Lista_operador_AlCambiar" localSheetId="3">#N/A</definedName>
    <definedName name="Lista_operador_AlCambiar" localSheetId="0">'COMPORTAMIENTO CARTERA'!Lista_operador_AlCambiar</definedName>
    <definedName name="Lista_operador_AlCambiar">'ANALISIS DE LIQUIDEZ '!Lista_operador_AlCambiar</definedName>
    <definedName name="Lista_tipolinea1_AlCambiar" localSheetId="1">'ANALISIS DE LIQUIDEZ '!Lista_tipolinea1_AlCambiar</definedName>
    <definedName name="Lista_tipolinea1_AlCambiar" localSheetId="3">#N/A</definedName>
    <definedName name="Lista_tipolinea1_AlCambiar" localSheetId="0">'COMPORTAMIENTO CARTERA'!Lista_tipolinea1_AlCambiar</definedName>
    <definedName name="Lista_tipolinea1_AlCambiar">'ANALISIS DE LIQUIDEZ '!Lista_tipolinea1_AlCambiar</definedName>
    <definedName name="Lista_valor_cta_AlCambiar" localSheetId="1">'ANALISIS DE LIQUIDEZ '!Lista_valor_cta_AlCambiar</definedName>
    <definedName name="Lista_valor_cta_AlCambiar" localSheetId="3">#N/A</definedName>
    <definedName name="Lista_valor_cta_AlCambiar" localSheetId="0">'COMPORTAMIENTO CARTERA'!Lista_valor_cta_AlCambiar</definedName>
    <definedName name="Lista_valor_cta_AlCambiar">'ANALISIS DE LIQUIDEZ '!Lista_valor_cta_AlCambiar</definedName>
    <definedName name="lunes">[3]A!$Q$9:$Q$43</definedName>
    <definedName name="lunes2" localSheetId="1">[1]Encaje!$G$11:$G$12,[1]Encaje!$G$14:$G$20,[1]Encaje!$G$43,[1]Encaje!#REF!,[1]Encaje!#REF!,[1]Encaje!#REF!</definedName>
    <definedName name="lunes2" localSheetId="3">[1]Encaje!$G$11:$G$12,[1]Encaje!$G$14:$G$20,[1]Encaje!$G$43,[1]Encaje!#REF!,[1]Encaje!#REF!,[1]Encaje!#REF!</definedName>
    <definedName name="lunes2">[1]Encaje!$G$11:$G$12,[1]Encaje!$G$14:$G$20,[1]Encaje!$G$43,[1]Encaje!#REF!,[1]Encaje!#REF!,[1]Encaje!#REF!</definedName>
    <definedName name="Marcodeldiálogo1_AlMostrar" localSheetId="1">'ANALISIS DE LIQUIDEZ '!Marcodeldiálogo1_AlMostrar</definedName>
    <definedName name="Marcodeldiálogo1_AlMostrar" localSheetId="3">#N/A</definedName>
    <definedName name="Marcodeldiálogo1_AlMostrar" localSheetId="0">'COMPORTAMIENTO CARTERA'!Marcodeldiálogo1_AlMostrar</definedName>
    <definedName name="Marcodeldiálogo1_AlMostrar">'ANALISIS DE LIQUIDEZ '!Marcodeldiálogo1_AlMostrar</definedName>
    <definedName name="martes">[3]A!$R$9:$R$43</definedName>
    <definedName name="martes2" localSheetId="1">[1]Encaje!$H$11:$H$12,[1]Encaje!$H$14:$H$20,[1]Encaje!$H$43,[1]Encaje!#REF!,[1]Encaje!#REF!,[1]Encaje!#REF!</definedName>
    <definedName name="martes2" localSheetId="3">[1]Encaje!$H$11:$H$12,[1]Encaje!$H$14:$H$20,[1]Encaje!$H$43,[1]Encaje!#REF!,[1]Encaje!#REF!,[1]Encaje!#REF!</definedName>
    <definedName name="martes2">[1]Encaje!$H$11:$H$12,[1]Encaje!$H$14:$H$20,[1]Encaje!$H$43,[1]Encaje!#REF!,[1]Encaje!#REF!,[1]Encaje!#REF!</definedName>
    <definedName name="miercoles">[3]A!$S$9:$S$43</definedName>
    <definedName name="miercoles2" localSheetId="1">[1]Encaje!$I$11:$I$12,[1]Encaje!$I$14:$I$20,[1]Encaje!$I$43,[1]Encaje!#REF!,[1]Encaje!#REF!,[1]Encaje!#REF!</definedName>
    <definedName name="miercoles2" localSheetId="3">[1]Encaje!$I$11:$I$12,[1]Encaje!$I$14:$I$20,[1]Encaje!$I$43,[1]Encaje!#REF!,[1]Encaje!#REF!,[1]Encaje!#REF!</definedName>
    <definedName name="miercoles2">[1]Encaje!$I$11:$I$12,[1]Encaje!$I$14:$I$20,[1]Encaje!$I$43,[1]Encaje!#REF!,[1]Encaje!#REF!,[1]Encaje!#REF!</definedName>
    <definedName name="N_rojo">[7]ejem!$L$11:$O$11</definedName>
    <definedName name="OBLIG_FINAN_1" localSheetId="1">#REF!+#REF!</definedName>
    <definedName name="OBLIG_FINAN_1" localSheetId="3">#REF!+#REF!</definedName>
    <definedName name="OBLIG_FINAN_1">#REF!+#REF!</definedName>
    <definedName name="OBLIG_FINAN_2" localSheetId="1">#REF!+#REF!</definedName>
    <definedName name="OBLIG_FINAN_2" localSheetId="3">#REF!+#REF!</definedName>
    <definedName name="OBLIG_FINAN_2">#REF!+#REF!</definedName>
    <definedName name="OBLIG_FINAN_3" localSheetId="1">#REF!+#REF!</definedName>
    <definedName name="OBLIG_FINAN_3" localSheetId="3">#REF!+#REF!</definedName>
    <definedName name="OBLIG_FINAN_3">#REF!+#REF!</definedName>
    <definedName name="Opcion_AlCambiar" localSheetId="1">'ANALISIS DE LIQUIDEZ '!Opcion_AlCambiar</definedName>
    <definedName name="Opcion_AlCambiar" localSheetId="3">#N/A</definedName>
    <definedName name="Opcion_AlCambiar" localSheetId="0">'COMPORTAMIENTO CARTERA'!Opcion_AlCambiar</definedName>
    <definedName name="Opcion_AlCambiar">'ANALISIS DE LIQUIDEZ '!Opcion_AlCambiar</definedName>
    <definedName name="ord_sucres" localSheetId="3">#REF!</definedName>
    <definedName name="ord_sucres">#REF!</definedName>
    <definedName name="orden" localSheetId="3">#REF!</definedName>
    <definedName name="orden">#REF!</definedName>
    <definedName name="pagina_AlCambiar" localSheetId="1">'ANALISIS DE LIQUIDEZ '!pagina_AlCambiar</definedName>
    <definedName name="pagina_AlCambiar" localSheetId="3">#N/A</definedName>
    <definedName name="pagina_AlCambiar" localSheetId="0">'COMPORTAMIENTO CARTERA'!pagina_AlCambiar</definedName>
    <definedName name="pagina_AlCambiar">'ANALISIS DE LIQUIDEZ '!pagina_AlCambiar</definedName>
    <definedName name="PAS_CTE_1" localSheetId="1">#REF!</definedName>
    <definedName name="PAS_CTE_1" localSheetId="3">#REF!</definedName>
    <definedName name="PAS_CTE_1">#REF!</definedName>
    <definedName name="PAS_CTE_2" localSheetId="1">#REF!</definedName>
    <definedName name="PAS_CTE_2" localSheetId="3">#REF!</definedName>
    <definedName name="PAS_CTE_2">#REF!</definedName>
    <definedName name="PAS_CTE_3" localSheetId="1">#REF!</definedName>
    <definedName name="PAS_CTE_3" localSheetId="3">#REF!</definedName>
    <definedName name="PAS_CTE_3">#REF!</definedName>
    <definedName name="PAS_LARGO_1" localSheetId="1">#REF!</definedName>
    <definedName name="PAS_LARGO_1" localSheetId="3">#REF!</definedName>
    <definedName name="PAS_LARGO_1">#REF!</definedName>
    <definedName name="PAS_LARGO_2" localSheetId="1">#REF!</definedName>
    <definedName name="PAS_LARGO_2" localSheetId="3">#REF!</definedName>
    <definedName name="PAS_LARGO_2">#REF!</definedName>
    <definedName name="PAS_LARGO_3" localSheetId="1">#REF!</definedName>
    <definedName name="PAS_LARGO_3" localSheetId="3">#REF!</definedName>
    <definedName name="PAS_LARGO_3">#REF!</definedName>
    <definedName name="pas_sucres" localSheetId="3">#REF!</definedName>
    <definedName name="pas_sucres">#REF!</definedName>
    <definedName name="PAS_TOTAL_1" localSheetId="1">#REF!</definedName>
    <definedName name="PAS_TOTAL_1" localSheetId="3">#REF!</definedName>
    <definedName name="PAS_TOTAL_1">#REF!</definedName>
    <definedName name="PAS_TOTAL_2" localSheetId="1">#REF!</definedName>
    <definedName name="PAS_TOTAL_2" localSheetId="3">#REF!</definedName>
    <definedName name="PAS_TOTAL_2">#REF!</definedName>
    <definedName name="PAS_TOTAL_3" localSheetId="1">#REF!</definedName>
    <definedName name="PAS_TOTAL_3" localSheetId="3">#REF!</definedName>
    <definedName name="PAS_TOTAL_3">#REF!</definedName>
    <definedName name="PASI_PATRI_1" localSheetId="1">#REF!</definedName>
    <definedName name="PASI_PATRI_1" localSheetId="3">#REF!</definedName>
    <definedName name="PASI_PATRI_1">#REF!</definedName>
    <definedName name="PASI_PATRI_2" localSheetId="1">#REF!</definedName>
    <definedName name="PASI_PATRI_2" localSheetId="3">#REF!</definedName>
    <definedName name="PASI_PATRI_2">#REF!</definedName>
    <definedName name="PASI_PATRI_3" localSheetId="1">#REF!</definedName>
    <definedName name="PASI_PATRI_3" localSheetId="3">#REF!</definedName>
    <definedName name="PASI_PATRI_3">#REF!</definedName>
    <definedName name="Pasivo" localSheetId="1">[1]Ingreso!#REF!</definedName>
    <definedName name="Pasivo" localSheetId="3">[1]Ingreso!#REF!</definedName>
    <definedName name="Pasivo">[1]Ingreso!#REF!</definedName>
    <definedName name="pasivo1" localSheetId="3">#REF!</definedName>
    <definedName name="pasivo1">#REF!</definedName>
    <definedName name="patr_sucres" localSheetId="3">#REF!</definedName>
    <definedName name="patr_sucres">#REF!</definedName>
    <definedName name="Patrimonio" localSheetId="1">[1]Ingreso!#REF!</definedName>
    <definedName name="Patrimonio" localSheetId="3">[1]Ingreso!#REF!</definedName>
    <definedName name="Patrimonio">[1]Ingreso!#REF!</definedName>
    <definedName name="PATRIMONIO_1" localSheetId="1">#REF!</definedName>
    <definedName name="PATRIMONIO_1" localSheetId="3">#REF!</definedName>
    <definedName name="PATRIMONIO_1">#REF!</definedName>
    <definedName name="PATRIMONIO_2" localSheetId="1">#REF!</definedName>
    <definedName name="PATRIMONIO_2" localSheetId="3">#REF!</definedName>
    <definedName name="PATRIMONIO_2">#REF!</definedName>
    <definedName name="PATRIMONIO_3" localSheetId="1">#REF!</definedName>
    <definedName name="PATRIMONIO_3" localSheetId="3">#REF!</definedName>
    <definedName name="PATRIMONIO_3">#REF!</definedName>
    <definedName name="PATRIMONIO_4" localSheetId="1">#REF!</definedName>
    <definedName name="PATRIMONIO_4" localSheetId="3">#REF!</definedName>
    <definedName name="PATRIMONIO_4">#REF!</definedName>
    <definedName name="patrimonio1" localSheetId="3">#REF!</definedName>
    <definedName name="patrimonio1">#REF!</definedName>
    <definedName name="pes_suc" localSheetId="1">#REF!</definedName>
    <definedName name="pes_suc" localSheetId="3">#REF!</definedName>
    <definedName name="pes_suc">#REF!</definedName>
    <definedName name="pes_suc_pyg" localSheetId="3">#REF!</definedName>
    <definedName name="pes_suc_pyg">#REF!</definedName>
    <definedName name="pro">[2]PYMES!$B$2:$B$5123</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TRUE</definedName>
    <definedName name="RiskUseFixedSeed" hidden="1">FALSE</definedName>
    <definedName name="RiskUseMultipleCPUs" hidden="1">TRUE</definedName>
    <definedName name="sabado">[3]A!$O$9:$O$43</definedName>
    <definedName name="Segmento_1" localSheetId="3">#REF!</definedName>
    <definedName name="Segmento_1">#REF!</definedName>
    <definedName name="Segmento_2" localSheetId="3">#REF!</definedName>
    <definedName name="Segmento_2">#REF!</definedName>
    <definedName name="Segmento_3" localSheetId="3">#REF!</definedName>
    <definedName name="Segmento_3">#REF!</definedName>
    <definedName name="SIN_CALIFICAR">[8]RESULTADOS!$Z$27:$Z$32</definedName>
    <definedName name="suc_1990" localSheetId="3">#REF!</definedName>
    <definedName name="suc_1990">#REF!</definedName>
    <definedName name="suc_2990" localSheetId="3">#REF!</definedName>
    <definedName name="suc_2990">#REF!</definedName>
    <definedName name="suc_dol" localSheetId="3">#REF!</definedName>
    <definedName name="suc_dol">#REF!</definedName>
    <definedName name="suc_dol_est" localSheetId="3">#REF!</definedName>
    <definedName name="suc_dol_est">#REF!</definedName>
    <definedName name="suc_dol_pyg" localSheetId="3">#REF!</definedName>
    <definedName name="suc_dol_pyg">#REF!</definedName>
    <definedName name="UTIL_ANTES_IMP_1" localSheetId="1">#REF!</definedName>
    <definedName name="UTIL_ANTES_IMP_1" localSheetId="3">#REF!</definedName>
    <definedName name="UTIL_ANTES_IMP_1">#REF!</definedName>
    <definedName name="UTIL_ANTES_IMP_2" localSheetId="1">#REF!</definedName>
    <definedName name="UTIL_ANTES_IMP_2" localSheetId="3">#REF!</definedName>
    <definedName name="UTIL_ANTES_IMP_2">#REF!</definedName>
    <definedName name="UTIL_ANTES_IMP_3" localSheetId="1">#REF!</definedName>
    <definedName name="UTIL_ANTES_IMP_3" localSheetId="3">#REF!</definedName>
    <definedName name="UTIL_ANTES_IMP_3">#REF!</definedName>
    <definedName name="UTIL_ANTES_IMP_4" localSheetId="1">#REF!</definedName>
    <definedName name="UTIL_ANTES_IMP_4" localSheetId="3">#REF!</definedName>
    <definedName name="UTIL_ANTES_IMP_4">#REF!</definedName>
    <definedName name="UTIL_BRUTA_1" localSheetId="1">#REF!</definedName>
    <definedName name="UTIL_BRUTA_1" localSheetId="3">#REF!</definedName>
    <definedName name="UTIL_BRUTA_1">#REF!</definedName>
    <definedName name="UTIL_BRUTA_2" localSheetId="1">#REF!</definedName>
    <definedName name="UTIL_BRUTA_2" localSheetId="3">#REF!</definedName>
    <definedName name="UTIL_BRUTA_2">#REF!</definedName>
    <definedName name="UTIL_BRUTA_3" localSheetId="1">#REF!</definedName>
    <definedName name="UTIL_BRUTA_3" localSheetId="3">#REF!</definedName>
    <definedName name="UTIL_BRUTA_3">#REF!</definedName>
    <definedName name="UTIL_BRUTA_4" localSheetId="1">#REF!</definedName>
    <definedName name="UTIL_BRUTA_4" localSheetId="3">#REF!</definedName>
    <definedName name="UTIL_BRUTA_4">#REF!</definedName>
    <definedName name="UTIL_NETA_1" localSheetId="1">#REF!</definedName>
    <definedName name="UTIL_NETA_1" localSheetId="3">#REF!</definedName>
    <definedName name="UTIL_NETA_1">#REF!</definedName>
    <definedName name="UTIL_NETA_2" localSheetId="1">#REF!</definedName>
    <definedName name="UTIL_NETA_2" localSheetId="3">#REF!</definedName>
    <definedName name="UTIL_NETA_2">#REF!</definedName>
    <definedName name="UTIL_NETA_3" localSheetId="1">#REF!</definedName>
    <definedName name="UTIL_NETA_3" localSheetId="3">#REF!</definedName>
    <definedName name="UTIL_NETA_3">#REF!</definedName>
    <definedName name="UTIL_NETA_4" localSheetId="1">#REF!</definedName>
    <definedName name="UTIL_NETA_4" localSheetId="3">#REF!</definedName>
    <definedName name="UTIL_NETA_4">#REF!</definedName>
    <definedName name="UTIL_OPERA_1" localSheetId="1">#REF!</definedName>
    <definedName name="UTIL_OPERA_1" localSheetId="3">#REF!</definedName>
    <definedName name="UTIL_OPERA_1">#REF!</definedName>
    <definedName name="UTIL_OPERA_2" localSheetId="1">#REF!</definedName>
    <definedName name="UTIL_OPERA_2" localSheetId="3">#REF!</definedName>
    <definedName name="UTIL_OPERA_2">#REF!</definedName>
    <definedName name="UTIL_OPERA_3" localSheetId="1">#REF!</definedName>
    <definedName name="UTIL_OPERA_3" localSheetId="3">#REF!</definedName>
    <definedName name="UTIL_OPERA_3">#REF!</definedName>
    <definedName name="UTIL_OPERA_4" localSheetId="1">#REF!</definedName>
    <definedName name="UTIL_OPERA_4" localSheetId="3">#REF!</definedName>
    <definedName name="UTIL_OPERA_4">#REF!</definedName>
    <definedName name="VENTAS_1" localSheetId="1">#REF!</definedName>
    <definedName name="VENTAS_1" localSheetId="3">#REF!</definedName>
    <definedName name="VENTAS_1">#REF!</definedName>
    <definedName name="VENTAS_2" localSheetId="1">#REF!</definedName>
    <definedName name="VENTAS_2" localSheetId="3">#REF!</definedName>
    <definedName name="VENTAS_2">#REF!</definedName>
    <definedName name="VENTAS_3" localSheetId="1">#REF!</definedName>
    <definedName name="VENTAS_3" localSheetId="3">#REF!</definedName>
    <definedName name="VENTAS_3">#REF!</definedName>
    <definedName name="VENTAS_4" localSheetId="1">#REF!</definedName>
    <definedName name="VENTAS_4" localSheetId="3">#REF!</definedName>
    <definedName name="VENTAS_4">#REF!</definedName>
    <definedName name="viernes">[3]A!$N$9:$N$43</definedName>
    <definedName name="viernes2" localSheetId="1">[1]Encaje!$D$11:$D$12,[1]Encaje!$D$14:$D$20,[1]Encaje!$D$43,[1]Encaje!#REF!,[1]Encaje!#REF!,[1]Encaje!#REF!</definedName>
    <definedName name="viernes2" localSheetId="3">[1]Encaje!$D$11:$D$12,[1]Encaje!$D$14:$D$20,[1]Encaje!$D$43,[1]Encaje!#REF!,[1]Encaje!#REF!,[1]Encaje!#REF!</definedName>
    <definedName name="viernes2">[1]Encaje!$D$11:$D$12,[1]Encaje!$D$14:$D$20,[1]Encaje!$D$43,[1]Encaje!#REF!,[1]Encaje!#REF!,[1]Encaje!#REF!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5" l="1"/>
  <c r="D33" i="5"/>
  <c r="D30" i="5"/>
  <c r="D29" i="5"/>
  <c r="D9" i="5"/>
  <c r="I2" i="4" l="1"/>
  <c r="J97" i="4"/>
  <c r="J87" i="4"/>
  <c r="H97" i="4"/>
  <c r="H87" i="4"/>
  <c r="F97" i="4"/>
  <c r="F87" i="4"/>
  <c r="D97" i="4"/>
  <c r="D87" i="4"/>
  <c r="D78" i="4"/>
  <c r="D69" i="4"/>
  <c r="F78" i="4"/>
  <c r="F69" i="4"/>
  <c r="H78" i="4"/>
  <c r="H69" i="4"/>
  <c r="J78" i="4"/>
  <c r="J69" i="4"/>
  <c r="J60" i="4"/>
  <c r="H60" i="4"/>
  <c r="F60" i="4"/>
  <c r="D60" i="4"/>
  <c r="D51" i="4"/>
  <c r="F51" i="4"/>
  <c r="H51" i="4"/>
  <c r="J51" i="4"/>
  <c r="J41" i="4"/>
  <c r="H41" i="4"/>
  <c r="F41" i="4"/>
  <c r="D41" i="4"/>
  <c r="D32" i="4"/>
  <c r="F32" i="4"/>
  <c r="H32" i="4"/>
  <c r="J32" i="4"/>
  <c r="J23" i="4"/>
  <c r="H23" i="4"/>
  <c r="F23" i="4"/>
  <c r="D23" i="4"/>
  <c r="E14" i="4"/>
  <c r="F14" i="4"/>
  <c r="G14" i="4"/>
  <c r="H14" i="4"/>
  <c r="I14" i="4"/>
  <c r="J14" i="4"/>
  <c r="K14" i="4"/>
  <c r="L14" i="4"/>
  <c r="D14" i="4"/>
  <c r="R38" i="4" l="1"/>
  <c r="G23" i="4"/>
  <c r="K23" i="4"/>
  <c r="C3" i="5" l="1"/>
  <c r="C6" i="4"/>
  <c r="L97" i="4"/>
  <c r="S84" i="4"/>
  <c r="L87" i="4"/>
  <c r="S76" i="4"/>
  <c r="T67" i="4"/>
  <c r="T48" i="4"/>
  <c r="L41" i="4"/>
  <c r="L32" i="4"/>
  <c r="L23" i="4"/>
  <c r="R12" i="4"/>
  <c r="R13" i="4"/>
  <c r="R11" i="4"/>
  <c r="Q84" i="4" l="1"/>
  <c r="E53" i="5" l="1"/>
  <c r="D53" i="5"/>
  <c r="G10" i="5" l="1"/>
  <c r="F10" i="5"/>
  <c r="E10" i="5"/>
  <c r="H10" i="5"/>
  <c r="I10" i="5"/>
  <c r="J10" i="5"/>
  <c r="K10" i="5"/>
  <c r="L10" i="5"/>
  <c r="AN51" i="4"/>
  <c r="AN48" i="4"/>
  <c r="AM51" i="4"/>
  <c r="AM48" i="4"/>
  <c r="AL51" i="4"/>
  <c r="AL48" i="4"/>
  <c r="AK51" i="4"/>
  <c r="AK48" i="4"/>
  <c r="AJ51" i="4"/>
  <c r="AJ48" i="4"/>
  <c r="AF97" i="4"/>
  <c r="AF94" i="4"/>
  <c r="AE97" i="4"/>
  <c r="AE94" i="4"/>
  <c r="AF87" i="4"/>
  <c r="AE87" i="4"/>
  <c r="AF84" i="4"/>
  <c r="AE84" i="4"/>
  <c r="S95" i="4"/>
  <c r="S96" i="4"/>
  <c r="S94" i="4"/>
  <c r="R95" i="4"/>
  <c r="R96" i="4"/>
  <c r="R94" i="4"/>
  <c r="Q95" i="4"/>
  <c r="Q96" i="4"/>
  <c r="Q94" i="4"/>
  <c r="P95" i="4"/>
  <c r="P96" i="4"/>
  <c r="P94" i="4"/>
  <c r="S85" i="4"/>
  <c r="S86" i="4"/>
  <c r="R85" i="4"/>
  <c r="R86" i="4"/>
  <c r="R84" i="4"/>
  <c r="Q85" i="4"/>
  <c r="Q86" i="4"/>
  <c r="P85" i="4"/>
  <c r="P86" i="4"/>
  <c r="P84" i="4"/>
  <c r="AF41" i="4"/>
  <c r="AE41" i="4"/>
  <c r="AE38" i="4"/>
  <c r="AF38" i="4"/>
  <c r="C21" i="4"/>
  <c r="C30" i="4" s="1"/>
  <c r="C39" i="4" s="1"/>
  <c r="C49" i="4" s="1"/>
  <c r="C58" i="4" s="1"/>
  <c r="C67" i="4" s="1"/>
  <c r="C76" i="4" s="1"/>
  <c r="C22" i="4"/>
  <c r="C31" i="4" s="1"/>
  <c r="C40" i="4" s="1"/>
  <c r="C50" i="4" s="1"/>
  <c r="C59" i="4" s="1"/>
  <c r="C68" i="4" s="1"/>
  <c r="C77" i="4" s="1"/>
  <c r="C23" i="4"/>
  <c r="C32" i="4" s="1"/>
  <c r="C41" i="4" s="1"/>
  <c r="C51" i="4" s="1"/>
  <c r="C60" i="4" s="1"/>
  <c r="C69" i="4" s="1"/>
  <c r="C78" i="4" s="1"/>
  <c r="C20" i="4"/>
  <c r="C29" i="4" s="1"/>
  <c r="C38" i="4" s="1"/>
  <c r="C48" i="4" s="1"/>
  <c r="C57" i="4" s="1"/>
  <c r="C66" i="4" s="1"/>
  <c r="C75" i="4" s="1"/>
  <c r="T76" i="4"/>
  <c r="T77" i="4"/>
  <c r="T75" i="4"/>
  <c r="S75" i="4"/>
  <c r="R76" i="4"/>
  <c r="R77" i="4"/>
  <c r="R75" i="4"/>
  <c r="Q76" i="4"/>
  <c r="Q77" i="4"/>
  <c r="Q75" i="4"/>
  <c r="P76" i="4"/>
  <c r="P77" i="4"/>
  <c r="P75" i="4"/>
  <c r="T73" i="4"/>
  <c r="Z73" i="4" s="1"/>
  <c r="S73" i="4"/>
  <c r="Y73" i="4" s="1"/>
  <c r="R73" i="4"/>
  <c r="X73" i="4" s="1"/>
  <c r="Q73" i="4"/>
  <c r="W73" i="4" s="1"/>
  <c r="P73" i="4"/>
  <c r="V73" i="4" s="1"/>
  <c r="T64" i="4"/>
  <c r="Z64" i="4" s="1"/>
  <c r="S64" i="4"/>
  <c r="Y64" i="4" s="1"/>
  <c r="R64" i="4"/>
  <c r="X64" i="4" s="1"/>
  <c r="Q64" i="4"/>
  <c r="W64" i="4" s="1"/>
  <c r="P64" i="4"/>
  <c r="V64" i="4" s="1"/>
  <c r="T68" i="4"/>
  <c r="T66" i="4"/>
  <c r="S67" i="4"/>
  <c r="S68" i="4"/>
  <c r="S66" i="4"/>
  <c r="R66" i="4"/>
  <c r="Q67" i="4"/>
  <c r="Q68" i="4"/>
  <c r="Q66" i="4"/>
  <c r="P67" i="4"/>
  <c r="P68" i="4"/>
  <c r="P66" i="4"/>
  <c r="T57" i="4"/>
  <c r="T58" i="4"/>
  <c r="T59" i="4"/>
  <c r="S58" i="4"/>
  <c r="S59" i="4"/>
  <c r="S57" i="4"/>
  <c r="R58" i="4"/>
  <c r="R59" i="4"/>
  <c r="R57" i="4"/>
  <c r="Q58" i="4"/>
  <c r="Q59" i="4"/>
  <c r="Q57" i="4"/>
  <c r="P58" i="4"/>
  <c r="P59" i="4"/>
  <c r="P57" i="4"/>
  <c r="T55" i="4"/>
  <c r="Z55" i="4" s="1"/>
  <c r="S55" i="4"/>
  <c r="Y55" i="4" s="1"/>
  <c r="R55" i="4"/>
  <c r="X55" i="4" s="1"/>
  <c r="Q55" i="4"/>
  <c r="W55" i="4" s="1"/>
  <c r="P55" i="4"/>
  <c r="V55" i="4" s="1"/>
  <c r="T49" i="4"/>
  <c r="T50" i="4"/>
  <c r="S48" i="4"/>
  <c r="S49" i="4"/>
  <c r="S50" i="4"/>
  <c r="R49" i="4"/>
  <c r="R50" i="4"/>
  <c r="R48" i="4"/>
  <c r="Q49" i="4"/>
  <c r="Q50" i="4"/>
  <c r="Q48" i="4"/>
  <c r="P48" i="4"/>
  <c r="K51" i="4"/>
  <c r="E51" i="4"/>
  <c r="E41" i="4"/>
  <c r="Z84" i="4" l="1"/>
  <c r="AD84" i="4" s="1"/>
  <c r="Z58" i="4"/>
  <c r="Y57" i="4"/>
  <c r="Z96" i="4"/>
  <c r="Z86" i="4"/>
  <c r="Z95" i="4"/>
  <c r="Z85" i="4"/>
  <c r="Z94" i="4"/>
  <c r="AD94" i="4" s="1"/>
  <c r="V57" i="4"/>
  <c r="Z59" i="4"/>
  <c r="V68" i="4"/>
  <c r="W67" i="4"/>
  <c r="C86" i="4"/>
  <c r="C96" i="4" s="1"/>
  <c r="Y58" i="4"/>
  <c r="V66" i="4"/>
  <c r="W68" i="4"/>
  <c r="Y68" i="4"/>
  <c r="Z67" i="4"/>
  <c r="C85" i="4"/>
  <c r="C95" i="4" s="1"/>
  <c r="D105" i="4" s="1"/>
  <c r="D107" i="4" s="1"/>
  <c r="C84" i="4"/>
  <c r="C94" i="4" s="1"/>
  <c r="D104" i="4" s="1"/>
  <c r="D106" i="4" s="1"/>
  <c r="C87" i="4"/>
  <c r="C97" i="4" s="1"/>
  <c r="X59" i="4"/>
  <c r="W76" i="4"/>
  <c r="W59" i="4"/>
  <c r="Y67" i="4"/>
  <c r="Z75" i="4"/>
  <c r="W75" i="4"/>
  <c r="V77" i="4"/>
  <c r="W57" i="4"/>
  <c r="W66" i="4"/>
  <c r="V76" i="4"/>
  <c r="X75" i="4"/>
  <c r="X57" i="4"/>
  <c r="Y59" i="4"/>
  <c r="Y66" i="4"/>
  <c r="Z68" i="4"/>
  <c r="V75" i="4"/>
  <c r="W77" i="4"/>
  <c r="Z76" i="4"/>
  <c r="Y75" i="4"/>
  <c r="X58" i="4"/>
  <c r="W58" i="4"/>
  <c r="V67" i="4"/>
  <c r="X66" i="4"/>
  <c r="Z77" i="4"/>
  <c r="Z66" i="4"/>
  <c r="Z57" i="4"/>
  <c r="D38" i="5"/>
  <c r="L37" i="5"/>
  <c r="K37" i="5"/>
  <c r="J37" i="5"/>
  <c r="I37" i="5"/>
  <c r="H37" i="5"/>
  <c r="G37" i="5"/>
  <c r="F37" i="5"/>
  <c r="E37" i="5"/>
  <c r="D36" i="5"/>
  <c r="L35" i="5"/>
  <c r="K35" i="5"/>
  <c r="J35" i="5"/>
  <c r="I35" i="5"/>
  <c r="H35" i="5"/>
  <c r="G35" i="5"/>
  <c r="F35" i="5"/>
  <c r="E35" i="5"/>
  <c r="D31" i="5"/>
  <c r="D22" i="5"/>
  <c r="L21" i="5"/>
  <c r="K21" i="5"/>
  <c r="J21" i="5"/>
  <c r="I21" i="5"/>
  <c r="H21" i="5"/>
  <c r="G21" i="5"/>
  <c r="F21" i="5"/>
  <c r="E21" i="5"/>
  <c r="D18" i="5"/>
  <c r="D14" i="5"/>
  <c r="D12" i="5"/>
  <c r="D11" i="5"/>
  <c r="E8" i="5"/>
  <c r="T46" i="4"/>
  <c r="Z46" i="4" s="1"/>
  <c r="Z47" i="4" s="1"/>
  <c r="S46" i="4"/>
  <c r="Y46" i="4" s="1"/>
  <c r="Y47" i="4" s="1"/>
  <c r="AG47" i="4" s="1"/>
  <c r="R46" i="4"/>
  <c r="X46" i="4" s="1"/>
  <c r="X47" i="4" s="1"/>
  <c r="AF47" i="4" s="1"/>
  <c r="Q46" i="4"/>
  <c r="W46" i="4" s="1"/>
  <c r="W47" i="4" s="1"/>
  <c r="AE47" i="4" s="1"/>
  <c r="P46" i="4"/>
  <c r="V46" i="4" s="1"/>
  <c r="V47" i="4" s="1"/>
  <c r="AD47" i="4" s="1"/>
  <c r="P39" i="4"/>
  <c r="Q39" i="4"/>
  <c r="R39" i="4"/>
  <c r="P40" i="4"/>
  <c r="Q40" i="4"/>
  <c r="R40" i="4"/>
  <c r="Q38" i="4"/>
  <c r="P38" i="4"/>
  <c r="G41" i="4"/>
  <c r="P41" i="4" s="1"/>
  <c r="I41" i="4"/>
  <c r="K41" i="4"/>
  <c r="AF32" i="4"/>
  <c r="AE32" i="4"/>
  <c r="AF29" i="4"/>
  <c r="AE29" i="4"/>
  <c r="R29" i="4"/>
  <c r="P29" i="4"/>
  <c r="R31" i="4"/>
  <c r="Q31" i="4"/>
  <c r="P31" i="4"/>
  <c r="R30" i="4"/>
  <c r="Q30" i="4"/>
  <c r="P30" i="4"/>
  <c r="Q29" i="4"/>
  <c r="E32" i="4"/>
  <c r="S51" i="4" s="1"/>
  <c r="G32" i="4"/>
  <c r="I32" i="4"/>
  <c r="K32" i="4"/>
  <c r="I23" i="4"/>
  <c r="E23" i="4"/>
  <c r="R19" i="4"/>
  <c r="Q19" i="4"/>
  <c r="P19" i="4"/>
  <c r="P20" i="4"/>
  <c r="AF14" i="4"/>
  <c r="AF11" i="4"/>
  <c r="AE14" i="4"/>
  <c r="AE11" i="4"/>
  <c r="R14" i="4"/>
  <c r="J9" i="4"/>
  <c r="H9" i="4"/>
  <c r="H27" i="4" s="1"/>
  <c r="H36" i="4" s="1"/>
  <c r="C63" i="4" s="1"/>
  <c r="H82" i="4" s="1"/>
  <c r="F9" i="4"/>
  <c r="D9" i="4"/>
  <c r="D18" i="4" s="1"/>
  <c r="K97" i="4"/>
  <c r="I97" i="4"/>
  <c r="G97" i="4"/>
  <c r="E97" i="4"/>
  <c r="K87" i="4"/>
  <c r="I87" i="4"/>
  <c r="G87" i="4"/>
  <c r="E87" i="4"/>
  <c r="L78" i="4"/>
  <c r="K78" i="4"/>
  <c r="I78" i="4"/>
  <c r="G78" i="4"/>
  <c r="E78" i="4"/>
  <c r="S77" i="4"/>
  <c r="L69" i="4"/>
  <c r="K69" i="4"/>
  <c r="I69" i="4"/>
  <c r="G69" i="4"/>
  <c r="E69" i="4"/>
  <c r="R68" i="4"/>
  <c r="R67" i="4"/>
  <c r="X67" i="4" s="1"/>
  <c r="L60" i="4"/>
  <c r="K60" i="4"/>
  <c r="I60" i="4"/>
  <c r="G60" i="4"/>
  <c r="E60" i="4"/>
  <c r="L51" i="4"/>
  <c r="I51" i="4"/>
  <c r="G51" i="4"/>
  <c r="P50" i="4"/>
  <c r="V59" i="4" s="1"/>
  <c r="P49" i="4"/>
  <c r="V58" i="4" s="1"/>
  <c r="R22" i="4"/>
  <c r="Q22" i="4"/>
  <c r="P22" i="4"/>
  <c r="R21" i="4"/>
  <c r="Q21" i="4"/>
  <c r="P21" i="4"/>
  <c r="R20" i="4"/>
  <c r="Q20" i="4"/>
  <c r="Q13" i="4"/>
  <c r="P13" i="4"/>
  <c r="Q12" i="4"/>
  <c r="P12" i="4"/>
  <c r="Q11" i="4"/>
  <c r="P11" i="4"/>
  <c r="AH47" i="4" l="1"/>
  <c r="AN47" i="4" s="1"/>
  <c r="E4" i="4"/>
  <c r="F27" i="4"/>
  <c r="F36" i="4" s="1"/>
  <c r="C54" i="4" s="1"/>
  <c r="F82" i="4" s="1"/>
  <c r="Q82" i="4" s="1"/>
  <c r="F18" i="4"/>
  <c r="J27" i="4"/>
  <c r="J36" i="4" s="1"/>
  <c r="C72" i="4" s="1"/>
  <c r="J82" i="4" s="1"/>
  <c r="J18" i="4"/>
  <c r="S97" i="4"/>
  <c r="Q97" i="4"/>
  <c r="W49" i="4"/>
  <c r="Z49" i="4"/>
  <c r="Y48" i="4"/>
  <c r="AG48" i="4" s="1"/>
  <c r="W48" i="4"/>
  <c r="AE48" i="4" s="1"/>
  <c r="V48" i="4"/>
  <c r="AD48" i="4" s="1"/>
  <c r="V49" i="4"/>
  <c r="X48" i="4"/>
  <c r="AF48" i="4" s="1"/>
  <c r="V50" i="4"/>
  <c r="Z50" i="4"/>
  <c r="Z48" i="4"/>
  <c r="AH48" i="4" s="1"/>
  <c r="W50" i="4"/>
  <c r="P97" i="4"/>
  <c r="R97" i="4"/>
  <c r="Z20" i="4"/>
  <c r="P51" i="4"/>
  <c r="R51" i="4"/>
  <c r="P69" i="4"/>
  <c r="R69" i="4"/>
  <c r="T69" i="4"/>
  <c r="Q14" i="4"/>
  <c r="Q51" i="4"/>
  <c r="T51" i="4"/>
  <c r="Q69" i="4"/>
  <c r="S69" i="4"/>
  <c r="Y77" i="4"/>
  <c r="Y50" i="4" s="1"/>
  <c r="P87" i="4"/>
  <c r="R87" i="4"/>
  <c r="Z39" i="4"/>
  <c r="Y76" i="4"/>
  <c r="Y49" i="4" s="1"/>
  <c r="Z21" i="4"/>
  <c r="R32" i="4"/>
  <c r="Z29" i="4"/>
  <c r="AD29" i="4" s="1"/>
  <c r="Z30" i="4"/>
  <c r="Z31" i="4"/>
  <c r="Z19" i="4"/>
  <c r="AM47" i="4"/>
  <c r="P78" i="4"/>
  <c r="Z38" i="4"/>
  <c r="AD38" i="4" s="1"/>
  <c r="AJ47" i="4"/>
  <c r="R41" i="4"/>
  <c r="AK47" i="4"/>
  <c r="P60" i="4"/>
  <c r="R78" i="4"/>
  <c r="T78" i="4"/>
  <c r="Q87" i="4"/>
  <c r="S87" i="4"/>
  <c r="X68" i="4"/>
  <c r="X77" i="4"/>
  <c r="Q78" i="4"/>
  <c r="S78" i="4"/>
  <c r="Z40" i="4"/>
  <c r="AL47" i="4"/>
  <c r="X76" i="4"/>
  <c r="X49" i="4" s="1"/>
  <c r="F8" i="5"/>
  <c r="D21" i="5"/>
  <c r="H92" i="4"/>
  <c r="R92" i="4" s="1"/>
  <c r="R82" i="4"/>
  <c r="D27" i="4"/>
  <c r="D36" i="4" s="1"/>
  <c r="C45" i="4" s="1"/>
  <c r="D82" i="4" s="1"/>
  <c r="G8" i="5"/>
  <c r="D37" i="5"/>
  <c r="P32" i="4"/>
  <c r="R60" i="4"/>
  <c r="T60" i="4"/>
  <c r="Q60" i="4"/>
  <c r="S60" i="4"/>
  <c r="Y60" i="4" s="1"/>
  <c r="D10" i="5"/>
  <c r="D46" i="5" s="1"/>
  <c r="D35" i="5"/>
  <c r="Q32" i="4"/>
  <c r="Q41" i="4"/>
  <c r="Z11" i="4"/>
  <c r="AD11" i="4" s="1"/>
  <c r="Z12" i="4"/>
  <c r="Z13" i="4"/>
  <c r="P14" i="4"/>
  <c r="R23" i="4"/>
  <c r="H18" i="4"/>
  <c r="P23" i="4"/>
  <c r="Q23" i="4"/>
  <c r="F92" i="4" l="1"/>
  <c r="Q92" i="4" s="1"/>
  <c r="X78" i="4"/>
  <c r="V78" i="4"/>
  <c r="D17" i="5"/>
  <c r="D16" i="5"/>
  <c r="X50" i="4"/>
  <c r="Z97" i="4"/>
  <c r="AD97" i="4" s="1"/>
  <c r="W60" i="4"/>
  <c r="Z87" i="4"/>
  <c r="AD87" i="4" s="1"/>
  <c r="X60" i="4"/>
  <c r="V60" i="4"/>
  <c r="Z78" i="4"/>
  <c r="Z41" i="4"/>
  <c r="AD41" i="4" s="1"/>
  <c r="Y78" i="4"/>
  <c r="W78" i="4"/>
  <c r="Z60" i="4"/>
  <c r="Z32" i="4"/>
  <c r="AD32" i="4" s="1"/>
  <c r="V69" i="4"/>
  <c r="Y69" i="4"/>
  <c r="W69" i="4"/>
  <c r="X69" i="4"/>
  <c r="Z69" i="4"/>
  <c r="J92" i="4"/>
  <c r="S92" i="4" s="1"/>
  <c r="S82" i="4"/>
  <c r="D92" i="4"/>
  <c r="P92" i="4" s="1"/>
  <c r="P82" i="4"/>
  <c r="H8" i="5"/>
  <c r="Z22" i="4"/>
  <c r="Z14" i="4"/>
  <c r="AD14" i="4" s="1"/>
  <c r="W51" i="4" l="1"/>
  <c r="AE51" i="4" s="1"/>
  <c r="Y51" i="4"/>
  <c r="AG51" i="4" s="1"/>
  <c r="X51" i="4"/>
  <c r="AF51" i="4" s="1"/>
  <c r="V51" i="4"/>
  <c r="AD51" i="4" s="1"/>
  <c r="Z51" i="4"/>
  <c r="AH51" i="4" s="1"/>
  <c r="I8" i="5"/>
  <c r="E2" i="4" l="1"/>
  <c r="J8" i="5"/>
  <c r="R9" i="4"/>
  <c r="Q9" i="4"/>
  <c r="P9" i="4"/>
  <c r="K8" i="5" l="1"/>
  <c r="P18" i="4"/>
  <c r="P27" i="4"/>
  <c r="P36" i="4" s="1"/>
  <c r="R27" i="4"/>
  <c r="R36" i="4" s="1"/>
  <c r="R18" i="4"/>
  <c r="Q27" i="4"/>
  <c r="Q36" i="4" s="1"/>
  <c r="Q18" i="4"/>
  <c r="X74" i="4" l="1"/>
  <c r="Y74" i="4"/>
  <c r="Z74" i="4"/>
  <c r="W74" i="4"/>
  <c r="V74" i="4"/>
  <c r="Y65" i="4"/>
  <c r="Z65" i="4"/>
  <c r="W65" i="4"/>
  <c r="V65" i="4"/>
  <c r="X65" i="4"/>
  <c r="Z56" i="4"/>
  <c r="W56" i="4"/>
  <c r="V56" i="4"/>
  <c r="X56" i="4"/>
  <c r="Y56" i="4"/>
  <c r="L8" i="5"/>
  <c r="D8" i="5" s="1"/>
  <c r="L9" i="4" l="1"/>
  <c r="L82" i="4" s="1"/>
  <c r="L92" i="4" s="1"/>
  <c r="L27" i="4" l="1"/>
  <c r="L36" i="4" s="1"/>
  <c r="L18" i="4"/>
  <c r="D15" i="5" l="1"/>
  <c r="F13" i="5"/>
  <c r="G13" i="5"/>
  <c r="H13" i="5"/>
  <c r="I13" i="5"/>
  <c r="J13" i="5"/>
  <c r="K13" i="5"/>
  <c r="L13" i="5"/>
  <c r="E13" i="5"/>
  <c r="I32" i="5" l="1"/>
  <c r="I40" i="5"/>
  <c r="K32" i="5"/>
  <c r="K40" i="5"/>
  <c r="G32" i="5"/>
  <c r="G40" i="5"/>
  <c r="J32" i="5"/>
  <c r="J40" i="5"/>
  <c r="F32" i="5"/>
  <c r="F40" i="5"/>
  <c r="L32" i="5"/>
  <c r="L40" i="5"/>
  <c r="H32" i="5"/>
  <c r="H40" i="5"/>
  <c r="I19" i="5"/>
  <c r="I7" i="5" s="1"/>
  <c r="L19" i="5"/>
  <c r="L7" i="5" s="1"/>
  <c r="K19" i="5"/>
  <c r="K7" i="5" s="1"/>
  <c r="G19" i="5"/>
  <c r="J19" i="5"/>
  <c r="J7" i="5" s="1"/>
  <c r="F19" i="5"/>
  <c r="H19" i="5"/>
  <c r="H7" i="5" s="1"/>
  <c r="D13" i="5"/>
  <c r="E32" i="5" l="1"/>
  <c r="D32" i="5" s="1"/>
  <c r="H27" i="5"/>
  <c r="H26" i="5" s="1"/>
  <c r="H44" i="5" s="1"/>
  <c r="I27" i="5"/>
  <c r="I26" i="5" s="1"/>
  <c r="I44" i="5" s="1"/>
  <c r="F27" i="5"/>
  <c r="F26" i="5" s="1"/>
  <c r="F44" i="5" s="1"/>
  <c r="G27" i="5"/>
  <c r="G26" i="5" s="1"/>
  <c r="G44" i="5" s="1"/>
  <c r="L27" i="5"/>
  <c r="L26" i="5" s="1"/>
  <c r="L44" i="5" s="1"/>
  <c r="E27" i="5"/>
  <c r="D28" i="5"/>
  <c r="J27" i="5"/>
  <c r="J26" i="5" s="1"/>
  <c r="J44" i="5" s="1"/>
  <c r="K27" i="5"/>
  <c r="K26" i="5" s="1"/>
  <c r="K44" i="5" s="1"/>
  <c r="E19" i="5"/>
  <c r="D20" i="5"/>
  <c r="G7" i="5"/>
  <c r="F7" i="5"/>
  <c r="D24" i="5"/>
  <c r="E40" i="5"/>
  <c r="D40" i="5" s="1"/>
  <c r="E26" i="5" l="1"/>
  <c r="D26" i="5" s="1"/>
  <c r="D27" i="5"/>
  <c r="D19" i="5"/>
  <c r="E7" i="5"/>
  <c r="D7" i="5" s="1"/>
  <c r="E44" i="5" l="1"/>
  <c r="E45" i="5" s="1"/>
  <c r="F45" i="5" s="1"/>
  <c r="F47" i="5" s="1"/>
  <c r="F49" i="5" s="1"/>
  <c r="E47" i="5" l="1"/>
  <c r="E49" i="5" s="1"/>
  <c r="E48" i="5"/>
  <c r="F48" i="5"/>
  <c r="G45" i="5"/>
  <c r="H45" i="5" s="1"/>
  <c r="G47" i="5" l="1"/>
  <c r="G49" i="5" s="1"/>
  <c r="G48" i="5"/>
  <c r="I45" i="5"/>
  <c r="H47" i="5"/>
  <c r="H49" i="5" s="1"/>
  <c r="H48" i="5"/>
  <c r="I47" i="5" l="1"/>
  <c r="I49" i="5" s="1"/>
  <c r="I48" i="5"/>
  <c r="J45" i="5"/>
  <c r="J48" i="5" l="1"/>
  <c r="J47" i="5"/>
  <c r="J49" i="5" s="1"/>
  <c r="K45" i="5"/>
  <c r="K47" i="5" l="1"/>
  <c r="D50" i="5" s="1"/>
  <c r="K48" i="5"/>
  <c r="L45" i="5"/>
  <c r="K49" i="5" l="1"/>
  <c r="L47" i="5"/>
  <c r="L49" i="5" s="1"/>
  <c r="L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 Hernandez Junca</author>
  </authors>
  <commentList>
    <comment ref="E47" authorId="0" shapeId="0" xr:uid="{00000000-0006-0000-0600-000001000000}">
      <text>
        <r>
          <rPr>
            <b/>
            <sz val="9"/>
            <color indexed="81"/>
            <rFont val="Tahoma"/>
            <family val="2"/>
          </rPr>
          <t>DIFERENCIA ENTRE LOS ACTIVOS LIQUIDOS Y LA BRECHA ACUMULADA</t>
        </r>
      </text>
    </comment>
    <comment ref="E48" authorId="0" shapeId="0" xr:uid="{00000000-0006-0000-0600-000002000000}">
      <text>
        <r>
          <rPr>
            <b/>
            <sz val="9"/>
            <color indexed="81"/>
            <rFont val="Tahoma"/>
            <family val="2"/>
          </rPr>
          <t>INDICA QUE PORCENTAJE EXISTE DE DIFERENCIA ENTRE LA BRECHA NEGATIVA  Y LOS ACTIVOS LIQUIDOS SIEMPRE QUE SEA POSITIVA</t>
        </r>
      </text>
    </comment>
    <comment ref="E49" authorId="0" shapeId="0" xr:uid="{00000000-0006-0000-0600-000003000000}">
      <text>
        <r>
          <rPr>
            <b/>
            <sz val="9"/>
            <color indexed="81"/>
            <rFont val="Tahoma"/>
            <family val="2"/>
          </rPr>
          <t>VLOR NECESARIO PARA LOGRAR LIQUIDEZ POSITIVA</t>
        </r>
      </text>
    </comment>
  </commentList>
</comments>
</file>

<file path=xl/sharedStrings.xml><?xml version="1.0" encoding="utf-8"?>
<sst xmlns="http://schemas.openxmlformats.org/spreadsheetml/2006/main" count="328" uniqueCount="149">
  <si>
    <t>PUNTUACIÓN FINAL</t>
  </si>
  <si>
    <t>Puntaje Max</t>
  </si>
  <si>
    <t>Indicadores</t>
  </si>
  <si>
    <t>Puntajes Obtenidos y Puntajes Máximos</t>
  </si>
  <si>
    <t>Cuadro 1</t>
  </si>
  <si>
    <t>COLOCACIÓN DE CARTERA DEL PERÍODO: Corresponde a la cartera colocada en el transcurso del periodo indicado.</t>
  </si>
  <si>
    <t>Tasas de crecimiento</t>
  </si>
  <si>
    <t>Tipo de Cartera</t>
  </si>
  <si>
    <t>Cremimiento Valor operaciones</t>
  </si>
  <si>
    <t>No. Operaciones</t>
  </si>
  <si>
    <t>Valor (Millones)</t>
  </si>
  <si>
    <t>Valor de operaciones</t>
  </si>
  <si>
    <t>Promedio</t>
  </si>
  <si>
    <t>Puntaje</t>
  </si>
  <si>
    <t xml:space="preserve">Puntaje Máximo </t>
  </si>
  <si>
    <t>Puntaje Min</t>
  </si>
  <si>
    <t>Cartera Agropecuaria</t>
  </si>
  <si>
    <t>Cartera No Agropecuaria</t>
  </si>
  <si>
    <t>Otra cartera de credito</t>
  </si>
  <si>
    <t>TOTAL</t>
  </si>
  <si>
    <t>Cuadro 2</t>
  </si>
  <si>
    <t>MONTO PROMEDIO DE CRÉDITOS</t>
  </si>
  <si>
    <t>Valor</t>
  </si>
  <si>
    <t>Cuadro 3</t>
  </si>
  <si>
    <t>SALDO DE CARTERA  AL FINALIZAR EL AÑO RESPECTIVO</t>
  </si>
  <si>
    <t>Cuadro 4</t>
  </si>
  <si>
    <t>CARTERA VENCIDA MAYOR A 3O DIAS AL FINALIZAR EL PERIODO</t>
  </si>
  <si>
    <t>CARTERA VENCIDA POR TEMPORALIDAD AL FINALIZAR EL PERIODO</t>
  </si>
  <si>
    <t>Cuadro 5</t>
  </si>
  <si>
    <t>1 a 30 días</t>
  </si>
  <si>
    <t>31 a 60 días</t>
  </si>
  <si>
    <t>61 a 90 días</t>
  </si>
  <si>
    <t>91 a 120 días</t>
  </si>
  <si>
    <t>mayor a 120 días</t>
  </si>
  <si>
    <t>Puntaje Máx</t>
  </si>
  <si>
    <t>Valor operaciones vencidas</t>
  </si>
  <si>
    <t>Valor / Saldo</t>
  </si>
  <si>
    <t>Cuadro 6</t>
  </si>
  <si>
    <t>Cuadro 7</t>
  </si>
  <si>
    <t>Cuadro 8</t>
  </si>
  <si>
    <t>Cuadro 9</t>
  </si>
  <si>
    <t>CASTIGOS DE CARTERA AL FINALIZAR EL PERÍODO</t>
  </si>
  <si>
    <t>Castigo / (Saldo + Castigo)</t>
  </si>
  <si>
    <t>Cuadro 10</t>
  </si>
  <si>
    <t>CARTERA REESTRUCTURADA AL FINALIZAR EL PERÍODO</t>
  </si>
  <si>
    <t>Cartera microcrédito</t>
  </si>
  <si>
    <t>Otra cartera</t>
  </si>
  <si>
    <t>BANDAS</t>
  </si>
  <si>
    <t>LIQUIDEZ CONTRACTUAL</t>
  </si>
  <si>
    <t>SALDO</t>
  </si>
  <si>
    <t>1 - 7 DIAS</t>
  </si>
  <si>
    <t>8 - 15 DIAS</t>
  </si>
  <si>
    <t>16 - A ULTIMO DIA DEL MES</t>
  </si>
  <si>
    <t>SEGUNDO MES 
31-60</t>
  </si>
  <si>
    <t>TERCER MES
61-90</t>
  </si>
  <si>
    <t>CUARTO A SEXTO MES
91-180</t>
  </si>
  <si>
    <t>SEPTIMO A DOCEAVO MES
181-360</t>
  </si>
  <si>
    <t>MÁS DE
12 MESES</t>
  </si>
  <si>
    <t>ACTIVOS LÍQUIDOS y/o LIQUIDABLES (Parte 1)</t>
  </si>
  <si>
    <t>FONDOS DISPONIBLES</t>
  </si>
  <si>
    <t>Caja (Activo Líquido)</t>
  </si>
  <si>
    <t>INVERSIONES</t>
  </si>
  <si>
    <t>Para negociar, títulos valores privados</t>
  </si>
  <si>
    <t>Para negociar, Títulos valores sector Público</t>
  </si>
  <si>
    <t>CARTERA DE CREDITOS</t>
  </si>
  <si>
    <t xml:space="preserve">Comercial </t>
  </si>
  <si>
    <t>Vivienda</t>
  </si>
  <si>
    <t>Consumo</t>
  </si>
  <si>
    <t>Otra</t>
  </si>
  <si>
    <t>Vencida por recuperar</t>
  </si>
  <si>
    <t>CUENTAS POR COBRAR</t>
  </si>
  <si>
    <t>Cuentas por Cobrar</t>
  </si>
  <si>
    <t xml:space="preserve">OTROS </t>
  </si>
  <si>
    <t>Otros</t>
  </si>
  <si>
    <t>INGRESOS OPERACIONALES (Parte 2)</t>
  </si>
  <si>
    <t>PASIVO EXIGIBLES (Parte 3)</t>
  </si>
  <si>
    <t>OBLIGACIONES DE FONDEO CORTO PLAZO</t>
  </si>
  <si>
    <t>Pago de obligaciones a la vista</t>
  </si>
  <si>
    <t>Pago de obligaciones a corto plazo</t>
  </si>
  <si>
    <t>Pago de otras obligaciones</t>
  </si>
  <si>
    <t xml:space="preserve">Títulos de inversión en circulación </t>
  </si>
  <si>
    <t>OBLIGACIONES DE FONDEO LARGO PLAZO</t>
  </si>
  <si>
    <t>Pago de obligaciones Largo Plazo</t>
  </si>
  <si>
    <t xml:space="preserve">Pago de otras obligaciones financieras </t>
  </si>
  <si>
    <t>CUENTAS POR PAGAR</t>
  </si>
  <si>
    <t>Cuentas por pagar</t>
  </si>
  <si>
    <t>Provisión para Créditos castigados o incobrables, otros</t>
  </si>
  <si>
    <t>EGRESOS OPERACIONALES (Parte 4)</t>
  </si>
  <si>
    <t>BRECHA</t>
  </si>
  <si>
    <t xml:space="preserve">BRECHA ACUMULADA </t>
  </si>
  <si>
    <t xml:space="preserve">SALDO ACTIVOS LIQUIDOS </t>
  </si>
  <si>
    <t>MARGEN</t>
  </si>
  <si>
    <t>% BRECHA NEGATIVA / AL</t>
  </si>
  <si>
    <t>POSICIÓN DE LIQUIDEZ EN RIESGO</t>
  </si>
  <si>
    <t>PUNTAJE OBTENIDO :</t>
  </si>
  <si>
    <t>Fecha  de diligenciamiento</t>
  </si>
  <si>
    <t>dd/mm/aaaa</t>
  </si>
  <si>
    <t xml:space="preserve">2. Sigla: </t>
  </si>
  <si>
    <t xml:space="preserve">3. NIT: </t>
  </si>
  <si>
    <t>4. CIIU</t>
  </si>
  <si>
    <t>7. Municipio</t>
  </si>
  <si>
    <t>8. Departamento</t>
  </si>
  <si>
    <t>11. Numero de Miembros/Productores del Usuario</t>
  </si>
  <si>
    <t>14. Cargo del Representante Legal</t>
  </si>
  <si>
    <t>Asociación / Integrador</t>
  </si>
  <si>
    <t>Agricultura, Ganadería, Pesca, Otros</t>
  </si>
  <si>
    <t>17. Objetivo de la postulación al IIGRA</t>
  </si>
  <si>
    <t>1. Tipo de Identificación</t>
  </si>
  <si>
    <t>2. No. De identificación</t>
  </si>
  <si>
    <t xml:space="preserve">3.  Nombre completo del productor </t>
  </si>
  <si>
    <t>11. Número de Miembros del Hogar</t>
  </si>
  <si>
    <t>13. Edad del Miembro cabeza del Hogar</t>
  </si>
  <si>
    <t>14. Nivel Educativo del miembro cabeza de hogar</t>
  </si>
  <si>
    <t>7. Antigüedad en la Organización (Años/Meses)</t>
  </si>
  <si>
    <t>8. Sistema Productivo Principal que desarrolla</t>
  </si>
  <si>
    <t>9. Unidad de medida - Sistema Principal</t>
  </si>
  <si>
    <t xml:space="preserve">10. Número - Cantidad </t>
  </si>
  <si>
    <t>6. Etnia</t>
  </si>
  <si>
    <t>9. Correo Electrónico del Beneficiario</t>
  </si>
  <si>
    <t>13. Representante Legal del Beneficiario</t>
  </si>
  <si>
    <t>10. Dirección Física del Beneficiario</t>
  </si>
  <si>
    <t>5. Fecha de Constitución del Beneficiario</t>
  </si>
  <si>
    <t>15.Objeto Social  del Beneficiario</t>
  </si>
  <si>
    <t>1. Información del Beneficiario</t>
  </si>
  <si>
    <t>2. Información Básica de los Miembros del Beneficiario</t>
  </si>
  <si>
    <t>6. Teléfono de Contacto del Beneficiario</t>
  </si>
  <si>
    <t>12. Tipo de Beneficiario</t>
  </si>
  <si>
    <t>1. Nombre del Beneficiario</t>
  </si>
  <si>
    <t>16. Tipo de Actividades Productivas que realiza el Beneficiario</t>
  </si>
  <si>
    <t>(Agricultura, Ganadería, Acuicultura, etc.)</t>
  </si>
  <si>
    <t>(Campo numérico para las unidades de medida de la casilla anterior)</t>
  </si>
  <si>
    <t>(CC/CE)</t>
  </si>
  <si>
    <t xml:space="preserve">4.  Género del Productor </t>
  </si>
  <si>
    <t>12.  Género del Miembro cabeza del Hogar</t>
  </si>
  <si>
    <t>FORMULARIO DE CARACTERIZACIÓN DEL BENEFICIARIO Y MIEMBROS</t>
  </si>
  <si>
    <t>15. Valor de Activos del Miembro</t>
  </si>
  <si>
    <t>16. Valor de Ingresos Anuales del Miembro</t>
  </si>
  <si>
    <t>17. Clasificación PPIB / PP</t>
  </si>
  <si>
    <t>(Litros/Toneladas/Cabezas)</t>
  </si>
  <si>
    <r>
      <t xml:space="preserve">
Yo, </t>
    </r>
    <r>
      <rPr>
        <b/>
        <u/>
        <sz val="8"/>
        <color rgb="FF000000"/>
        <rFont val="Arial"/>
        <family val="2"/>
      </rPr>
      <t>[Nombre del representante del intermediario financiero]</t>
    </r>
    <r>
      <rPr>
        <sz val="8"/>
        <color rgb="FF000000"/>
        <rFont val="Arial"/>
        <family val="2"/>
      </rPr>
      <t xml:space="preserve">, en calidad de </t>
    </r>
    <r>
      <rPr>
        <b/>
        <u/>
        <sz val="8"/>
        <color rgb="FF000000"/>
        <rFont val="Arial"/>
        <family val="2"/>
      </rPr>
      <t>[Cargo d]</t>
    </r>
    <r>
      <rPr>
        <sz val="8"/>
        <color rgb="FF000000"/>
        <rFont val="Arial"/>
        <family val="2"/>
      </rPr>
      <t xml:space="preserve"> de </t>
    </r>
    <r>
      <rPr>
        <b/>
        <u/>
        <sz val="8"/>
        <color rgb="FF000000"/>
        <rFont val="Arial"/>
        <family val="2"/>
      </rPr>
      <t>[Nombre del Intermediario Financiero]</t>
    </r>
    <r>
      <rPr>
        <sz val="8"/>
        <color rgb="FF000000"/>
        <rFont val="Arial"/>
        <family val="2"/>
      </rPr>
      <t xml:space="preserve">, certifico que:
</t>
    </r>
    <r>
      <rPr>
        <b/>
        <sz val="8"/>
        <color rgb="FF000000"/>
        <rFont val="Arial"/>
        <family val="2"/>
      </rPr>
      <t>1</t>
    </r>
    <r>
      <rPr>
        <sz val="8"/>
        <color rgb="FF000000"/>
        <rFont val="Arial"/>
        <family val="2"/>
      </rPr>
      <t xml:space="preserve">. La información proporcionada por </t>
    </r>
    <r>
      <rPr>
        <b/>
        <u/>
        <sz val="8"/>
        <color rgb="FF000000"/>
        <rFont val="Arial"/>
        <family val="2"/>
      </rPr>
      <t>[Nombre del BENEFICIARIO]</t>
    </r>
    <r>
      <rPr>
        <sz val="8"/>
        <color rgb="FF000000"/>
        <rFont val="Arial"/>
        <family val="2"/>
      </rPr>
      <t xml:space="preserve"> ha sido evaluada y corresponde fielmente a la clasificación de [PPIB (o PP)] según los criterios establecidos por la CNCA. Esta clasificación ha sido verificada y validada de acuerdo con los procedimientos internos y las regulaciones vigentes en nuestra entidad. 
</t>
    </r>
    <r>
      <rPr>
        <b/>
        <sz val="8"/>
        <color rgb="FF000000"/>
        <rFont val="Arial"/>
        <family val="2"/>
      </rPr>
      <t>2.</t>
    </r>
    <r>
      <rPr>
        <sz val="8"/>
        <color rgb="FF000000"/>
        <rFont val="Arial"/>
        <family val="2"/>
      </rPr>
      <t xml:space="preserve"> Que se llevo a cabo una revisión exhaustiva del Sistema de Administración del Riesgo de Lavado de Activos y Financiación del Terrorismo (SARLAFT) correspondiente a cada uno de los beneficiarios del subsidio, con el fin de verificar el cumplimiento de las normativas legales y garantizar que no exista vínculo alguno con actividades ilícitas.  
Esta evaluación se realizó con el objetivo de asegurar la transparencia y legalidad del proceso, contribuyendo a la prevención de riesgos asociados a la financiación de actividades delictivas. 
Autorizamos el uso de dicha clasificación y la información relacionada para los fines pertinentes, y por medio del presente certificamos que se ha obtenido el consentimiento necesario de las partes involucradas.
Firma:______________________________________</t>
    </r>
  </si>
  <si>
    <t>(Casillas para diligenciamiento por parte del Intermediario Financiero)</t>
  </si>
  <si>
    <t>N°</t>
  </si>
  <si>
    <t>IDENTIFICACIÓN</t>
  </si>
  <si>
    <t>NOMBRE</t>
  </si>
  <si>
    <t>FIRMA</t>
  </si>
  <si>
    <t>Según Cámara y comercio - Sede principal</t>
  </si>
  <si>
    <t>Breve explicación de las necesidades en gestión integral de riesgos que el Beneficiario pretende cubrir con el acceso a este incentivo</t>
  </si>
  <si>
    <t>5. Fecha de Nacimiento (dd/mm/aa)</t>
  </si>
  <si>
    <r>
      <t xml:space="preserve">
Yo,</t>
    </r>
    <r>
      <rPr>
        <u/>
        <sz val="8"/>
        <color theme="1"/>
        <rFont val="Arial"/>
        <family val="2"/>
      </rPr>
      <t xml:space="preserve"> </t>
    </r>
    <r>
      <rPr>
        <b/>
        <u/>
        <sz val="8"/>
        <color theme="1"/>
        <rFont val="Arial"/>
        <family val="2"/>
      </rPr>
      <t>[Nombre del representante legal]</t>
    </r>
    <r>
      <rPr>
        <sz val="8"/>
        <color theme="1"/>
        <rFont val="Arial"/>
        <family val="2"/>
      </rPr>
      <t>, identificado con</t>
    </r>
    <r>
      <rPr>
        <b/>
        <sz val="8"/>
        <color theme="1"/>
        <rFont val="Arial"/>
        <family val="2"/>
      </rPr>
      <t xml:space="preserve"> </t>
    </r>
    <r>
      <rPr>
        <b/>
        <u/>
        <sz val="8"/>
        <color theme="1"/>
        <rFont val="Arial"/>
        <family val="2"/>
      </rPr>
      <t>[Tipo de Identificación]</t>
    </r>
    <r>
      <rPr>
        <b/>
        <sz val="8"/>
        <color theme="1"/>
        <rFont val="Arial"/>
        <family val="2"/>
      </rPr>
      <t xml:space="preserve"> </t>
    </r>
    <r>
      <rPr>
        <sz val="8"/>
        <color theme="1"/>
        <rFont val="Arial"/>
        <family val="2"/>
      </rPr>
      <t xml:space="preserve">No. </t>
    </r>
    <r>
      <rPr>
        <b/>
        <u/>
        <sz val="8"/>
        <color theme="1"/>
        <rFont val="Arial"/>
        <family val="2"/>
      </rPr>
      <t>[Número de Identificación]</t>
    </r>
    <r>
      <rPr>
        <sz val="8"/>
        <color theme="1"/>
        <rFont val="Arial"/>
        <family val="2"/>
      </rPr>
      <t>, en calidad de Representante Legal de</t>
    </r>
    <r>
      <rPr>
        <b/>
        <u/>
        <sz val="8"/>
        <color theme="1"/>
        <rFont val="Arial"/>
        <family val="2"/>
      </rPr>
      <t xml:space="preserve"> [Nombre del Beneficiario]</t>
    </r>
    <r>
      <rPr>
        <sz val="8"/>
        <color theme="1"/>
        <rFont val="Arial"/>
        <family val="2"/>
      </rPr>
      <t xml:space="preserve"> con NIT No. </t>
    </r>
    <r>
      <rPr>
        <b/>
        <sz val="8"/>
        <color theme="1"/>
        <rFont val="Arial"/>
        <family val="2"/>
      </rPr>
      <t xml:space="preserve">[del Beneficiario] </t>
    </r>
    <r>
      <rPr>
        <sz val="8"/>
        <color theme="1"/>
        <rFont val="Arial"/>
        <family val="2"/>
      </rPr>
      <t xml:space="preserve"> certifico que la información suministrada es veraz, completa y corresponde a la realidad. Asimismo, autorizo el uso de dicha información para los fines que se consideren pertinentes, con pleno conocimiento de que esta autorización se otorga de manera libre y voluntaria.                                                                                                     
</t>
    </r>
    <r>
      <rPr>
        <b/>
        <sz val="8"/>
        <rFont val="Arial"/>
        <family val="2"/>
      </rPr>
      <t xml:space="preserve">Tratamiento de datos personales: </t>
    </r>
    <r>
      <rPr>
        <sz val="8"/>
        <rFont val="Arial"/>
        <family val="2"/>
      </rPr>
      <t xml:space="preserve">Con el diligenciamiento y la suscripción del presente documento, tanto el BENEFICIARIO como su representante legal y sus asociados manifiestan expresamente conocer y aceptar la Política de Tratamiento de Datos de FINAGRO, autorizando a FINAGRO a realizar el tratamiento de sus datos personales acorde con dicha política.
</t>
    </r>
    <r>
      <rPr>
        <sz val="8"/>
        <color theme="1"/>
        <rFont val="Arial"/>
        <family val="2"/>
      </rPr>
      <t xml:space="preserve">
Firma: ______________________________________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</si>
</sst>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quot;$&quot;* #,##0.00_);_(&quot;$&quot;* \(#,##0.00\);_(&quot;$&quot;* &quot;-&quot;??_);_(@_)"/>
    <numFmt numFmtId="168" formatCode="_(* #,##0_);_(* \(#,##0\);_(* &quot;-&quot;??_);_(@_)"/>
    <numFmt numFmtId="169" formatCode="_(* #.;_(* \(#.;_(* &quot;-&quot;??_);_(@@"/>
    <numFmt numFmtId="170" formatCode="0.0%"/>
    <numFmt numFmtId="171" formatCode="#,##0.0"/>
    <numFmt numFmtId="172" formatCode="_(&quot;$&quot;\ * #,##0_);_(&quot;$&quot;\ * \(#,##0\);_(&quot;$&quot;\ * &quot;-&quot;??_);_(@_)"/>
    <numFmt numFmtId="173" formatCode="0.0"/>
    <numFmt numFmtId="174" formatCode="_-&quot;$&quot;\ * #,##0_-;\-&quot;$&quot;\ * #,##0_-;_-&quot;$&quot;\ * &quot;-&quot;??_-;_-@_-"/>
    <numFmt numFmtId="175" formatCode="_-* #,##0_-;\-* #,##0_-;_-* &quot;-&quot;??_-;_-@_-"/>
  </numFmts>
  <fonts count="50" x14ac:knownFonts="1">
    <font>
      <sz val="11"/>
      <color theme="1"/>
      <name val="Calibri"/>
      <family val="2"/>
      <scheme val="minor"/>
    </font>
    <font>
      <sz val="11"/>
      <color theme="1"/>
      <name val="Calibri"/>
      <family val="2"/>
      <scheme val="minor"/>
    </font>
    <font>
      <sz val="11"/>
      <name val="Times New Roman"/>
      <family val="1"/>
    </font>
    <font>
      <sz val="11"/>
      <name val="Times New Roman"/>
      <family val="1"/>
    </font>
    <font>
      <sz val="10"/>
      <name val="Arial"/>
      <family val="2"/>
    </font>
    <font>
      <sz val="11"/>
      <color indexed="60"/>
      <name val="Calibri"/>
      <family val="2"/>
    </font>
    <font>
      <b/>
      <sz val="11"/>
      <color indexed="8"/>
      <name val="Calibri"/>
      <family val="2"/>
    </font>
    <font>
      <b/>
      <sz val="10"/>
      <name val="Calibri"/>
      <family val="2"/>
      <scheme val="minor"/>
    </font>
    <font>
      <sz val="10"/>
      <name val="Calibri"/>
      <family val="2"/>
      <scheme val="minor"/>
    </font>
    <font>
      <b/>
      <sz val="9"/>
      <color indexed="81"/>
      <name val="Tahoma"/>
      <family val="2"/>
    </font>
    <font>
      <sz val="10"/>
      <color indexed="8"/>
      <name val="Arial"/>
      <family val="2"/>
    </font>
    <font>
      <sz val="8"/>
      <name val="Calibri"/>
      <family val="2"/>
      <scheme val="minor"/>
    </font>
    <font>
      <b/>
      <sz val="8"/>
      <name val="Calibri"/>
      <family val="2"/>
      <scheme val="minor"/>
    </font>
    <font>
      <sz val="11"/>
      <color theme="1"/>
      <name val="Arial"/>
      <family val="2"/>
    </font>
    <font>
      <b/>
      <sz val="12"/>
      <color theme="1"/>
      <name val="Arial"/>
      <family val="2"/>
    </font>
    <font>
      <b/>
      <sz val="11"/>
      <color theme="1"/>
      <name val="Arial"/>
      <family val="2"/>
    </font>
    <font>
      <b/>
      <u/>
      <sz val="14"/>
      <name val="Calibri"/>
      <family val="2"/>
    </font>
    <font>
      <b/>
      <sz val="13"/>
      <color theme="0"/>
      <name val="Arial"/>
      <family val="2"/>
    </font>
    <font>
      <sz val="10"/>
      <color theme="1"/>
      <name val="Calibri"/>
      <family val="2"/>
      <scheme val="minor"/>
    </font>
    <font>
      <b/>
      <sz val="14"/>
      <color theme="1"/>
      <name val="Arial"/>
      <family val="2"/>
    </font>
    <font>
      <sz val="8"/>
      <color theme="0"/>
      <name val="Calibri"/>
      <family val="2"/>
      <scheme val="minor"/>
    </font>
    <font>
      <b/>
      <sz val="8"/>
      <color theme="0"/>
      <name val="Calibri"/>
      <family val="2"/>
      <scheme val="minor"/>
    </font>
    <font>
      <b/>
      <sz val="14"/>
      <name val="Calibri"/>
      <family val="2"/>
    </font>
    <font>
      <b/>
      <sz val="14"/>
      <color rgb="FF335EB4"/>
      <name val="Arial"/>
      <family val="2"/>
    </font>
    <font>
      <b/>
      <sz val="13"/>
      <name val="Arial"/>
      <family val="2"/>
    </font>
    <font>
      <b/>
      <sz val="10"/>
      <color theme="0"/>
      <name val="Calibri"/>
      <family val="2"/>
      <scheme val="minor"/>
    </font>
    <font>
      <b/>
      <sz val="10"/>
      <color indexed="9"/>
      <name val="Calibri"/>
      <family val="2"/>
      <scheme val="minor"/>
    </font>
    <font>
      <b/>
      <sz val="12"/>
      <color theme="0"/>
      <name val="Arial"/>
      <family val="2"/>
    </font>
    <font>
      <b/>
      <sz val="10"/>
      <color theme="1"/>
      <name val="Calibri"/>
      <family val="2"/>
      <scheme val="minor"/>
    </font>
    <font>
      <b/>
      <sz val="8"/>
      <color theme="1"/>
      <name val="Calibri"/>
      <family val="2"/>
      <scheme val="minor"/>
    </font>
    <font>
      <sz val="8"/>
      <color theme="1"/>
      <name val="Arial"/>
      <family val="2"/>
    </font>
    <font>
      <sz val="11"/>
      <color indexed="8"/>
      <name val="Calibri"/>
      <family val="2"/>
    </font>
    <font>
      <sz val="8"/>
      <name val="Arial"/>
      <family val="2"/>
    </font>
    <font>
      <sz val="8"/>
      <color theme="1"/>
      <name val="Calibri"/>
      <family val="2"/>
      <scheme val="minor"/>
    </font>
    <font>
      <b/>
      <sz val="10"/>
      <name val="Arial"/>
      <family val="2"/>
    </font>
    <font>
      <i/>
      <sz val="8"/>
      <color theme="2" tint="-0.249977111117893"/>
      <name val="Arial"/>
      <family val="2"/>
    </font>
    <font>
      <sz val="10"/>
      <color theme="1"/>
      <name val="Arial"/>
      <family val="2"/>
    </font>
    <font>
      <sz val="8"/>
      <color theme="1"/>
      <name val="Arial"/>
      <family val="2"/>
    </font>
    <font>
      <b/>
      <sz val="8"/>
      <color theme="1"/>
      <name val="Arial"/>
      <family val="2"/>
    </font>
    <font>
      <sz val="8"/>
      <color theme="2" tint="-0.249977111117893"/>
      <name val="Arial"/>
      <family val="2"/>
    </font>
    <font>
      <u/>
      <sz val="8"/>
      <color theme="1"/>
      <name val="Arial"/>
      <family val="2"/>
    </font>
    <font>
      <b/>
      <u/>
      <sz val="8"/>
      <color theme="1"/>
      <name val="Arial"/>
      <family val="2"/>
    </font>
    <font>
      <b/>
      <sz val="14"/>
      <color rgb="FFFF0000"/>
      <name val="Arial"/>
      <family val="2"/>
    </font>
    <font>
      <b/>
      <sz val="14"/>
      <name val="Arial"/>
      <family val="2"/>
    </font>
    <font>
      <b/>
      <sz val="8"/>
      <name val="Arial"/>
      <family val="2"/>
    </font>
    <font>
      <sz val="8"/>
      <color rgb="FF000000"/>
      <name val="Arial"/>
      <family val="2"/>
    </font>
    <font>
      <b/>
      <u/>
      <sz val="8"/>
      <color rgb="FF000000"/>
      <name val="Arial"/>
      <family val="2"/>
    </font>
    <font>
      <b/>
      <sz val="8"/>
      <color rgb="FF000000"/>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E2EFDA"/>
        <bgColor indexed="64"/>
      </patternFill>
    </fill>
  </fills>
  <borders count="91">
    <border>
      <left/>
      <right/>
      <top/>
      <bottom/>
      <diagonal/>
    </border>
    <border>
      <left/>
      <right/>
      <top style="thin">
        <color indexed="62"/>
      </top>
      <bottom style="double">
        <color indexed="6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indexed="64"/>
      </left>
      <right style="thin">
        <color indexed="64"/>
      </right>
      <top style="thin">
        <color theme="6" tint="-0.24994659260841701"/>
      </top>
      <bottom style="thin">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thin">
        <color indexed="64"/>
      </right>
      <top style="medium">
        <color theme="6" tint="-0.24994659260841701"/>
      </top>
      <bottom style="thin">
        <color theme="6" tint="-0.24994659260841701"/>
      </bottom>
      <diagonal/>
    </border>
    <border>
      <left style="thin">
        <color indexed="64"/>
      </left>
      <right style="thin">
        <color indexed="64"/>
      </right>
      <top style="medium">
        <color theme="6" tint="-0.24994659260841701"/>
      </top>
      <bottom style="thin">
        <color theme="6" tint="-0.24994659260841701"/>
      </bottom>
      <diagonal/>
    </border>
    <border>
      <left/>
      <right style="hair">
        <color auto="1"/>
      </right>
      <top style="medium">
        <color theme="6" tint="-0.24994659260841701"/>
      </top>
      <bottom style="hair">
        <color auto="1"/>
      </bottom>
      <diagonal/>
    </border>
    <border>
      <left style="hair">
        <color auto="1"/>
      </left>
      <right style="hair">
        <color auto="1"/>
      </right>
      <top style="medium">
        <color theme="6" tint="-0.24994659260841701"/>
      </top>
      <bottom style="hair">
        <color auto="1"/>
      </bottom>
      <diagonal/>
    </border>
    <border>
      <left style="hair">
        <color auto="1"/>
      </left>
      <right style="medium">
        <color theme="6" tint="-0.24994659260841701"/>
      </right>
      <top style="medium">
        <color theme="6" tint="-0.24994659260841701"/>
      </top>
      <bottom style="hair">
        <color auto="1"/>
      </bottom>
      <diagonal/>
    </border>
    <border>
      <left style="medium">
        <color theme="6" tint="-0.24994659260841701"/>
      </left>
      <right style="thin">
        <color indexed="64"/>
      </right>
      <top style="thin">
        <color theme="6" tint="-0.24994659260841701"/>
      </top>
      <bottom style="thin">
        <color theme="6" tint="-0.24994659260841701"/>
      </bottom>
      <diagonal/>
    </border>
    <border>
      <left style="hair">
        <color auto="1"/>
      </left>
      <right style="hair">
        <color auto="1"/>
      </right>
      <top style="hair">
        <color auto="1"/>
      </top>
      <bottom style="hair">
        <color auto="1"/>
      </bottom>
      <diagonal/>
    </border>
    <border>
      <left style="hair">
        <color auto="1"/>
      </left>
      <right style="medium">
        <color theme="6" tint="-0.24994659260841701"/>
      </right>
      <top style="hair">
        <color auto="1"/>
      </top>
      <bottom style="hair">
        <color auto="1"/>
      </bottom>
      <diagonal/>
    </border>
    <border>
      <left style="medium">
        <color theme="6" tint="-0.24994659260841701"/>
      </left>
      <right style="thin">
        <color indexed="64"/>
      </right>
      <top style="thin">
        <color theme="6" tint="-0.24994659260841701"/>
      </top>
      <bottom style="medium">
        <color theme="6" tint="-0.24994659260841701"/>
      </bottom>
      <diagonal/>
    </border>
    <border>
      <left style="thin">
        <color indexed="64"/>
      </left>
      <right style="thin">
        <color indexed="64"/>
      </right>
      <top style="thin">
        <color theme="6" tint="-0.24994659260841701"/>
      </top>
      <bottom style="medium">
        <color theme="6" tint="-0.24994659260841701"/>
      </bottom>
      <diagonal/>
    </border>
    <border>
      <left/>
      <right style="hair">
        <color auto="1"/>
      </right>
      <top style="hair">
        <color auto="1"/>
      </top>
      <bottom style="medium">
        <color theme="6" tint="-0.24994659260841701"/>
      </bottom>
      <diagonal/>
    </border>
    <border>
      <left style="hair">
        <color auto="1"/>
      </left>
      <right style="hair">
        <color auto="1"/>
      </right>
      <top style="hair">
        <color auto="1"/>
      </top>
      <bottom style="medium">
        <color theme="6" tint="-0.24994659260841701"/>
      </bottom>
      <diagonal/>
    </border>
    <border>
      <left style="hair">
        <color auto="1"/>
      </left>
      <right style="medium">
        <color theme="6" tint="-0.24994659260841701"/>
      </right>
      <top style="hair">
        <color auto="1"/>
      </top>
      <bottom style="medium">
        <color theme="6" tint="-0.24994659260841701"/>
      </bottom>
      <diagonal/>
    </border>
    <border>
      <left style="medium">
        <color theme="6" tint="-0.24994659260841701"/>
      </left>
      <right style="thin">
        <color indexed="64"/>
      </right>
      <top style="medium">
        <color theme="6" tint="-0.24994659260841701"/>
      </top>
      <bottom style="medium">
        <color theme="6" tint="-0.24994659260841701"/>
      </bottom>
      <diagonal/>
    </border>
    <border>
      <left style="thin">
        <color indexed="64"/>
      </left>
      <right style="thin">
        <color indexed="64"/>
      </right>
      <top style="medium">
        <color theme="6" tint="-0.24994659260841701"/>
      </top>
      <bottom style="medium">
        <color theme="6" tint="-0.24994659260841701"/>
      </bottom>
      <diagonal/>
    </border>
    <border>
      <left/>
      <right style="hair">
        <color auto="1"/>
      </right>
      <top style="medium">
        <color theme="6" tint="-0.24994659260841701"/>
      </top>
      <bottom style="medium">
        <color theme="6" tint="-0.24994659260841701"/>
      </bottom>
      <diagonal/>
    </border>
    <border>
      <left style="hair">
        <color auto="1"/>
      </left>
      <right style="hair">
        <color auto="1"/>
      </right>
      <top style="medium">
        <color theme="6" tint="-0.24994659260841701"/>
      </top>
      <bottom style="medium">
        <color theme="6" tint="-0.24994659260841701"/>
      </bottom>
      <diagonal/>
    </border>
    <border>
      <left style="hair">
        <color auto="1"/>
      </left>
      <right style="medium">
        <color theme="6" tint="-0.24994659260841701"/>
      </right>
      <top style="medium">
        <color theme="6" tint="-0.24994659260841701"/>
      </top>
      <bottom style="medium">
        <color theme="6" tint="-0.24994659260841701"/>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medium">
        <color theme="6" tint="-0.24994659260841701"/>
      </right>
      <top style="thin">
        <color theme="6" tint="-0.24994659260841701"/>
      </top>
      <bottom style="medium">
        <color theme="6" tint="-0.24994659260841701"/>
      </bottom>
      <diagonal/>
    </border>
    <border>
      <left style="medium">
        <color theme="6" tint="-0.24994659260841701"/>
      </left>
      <right style="thin">
        <color theme="6" tint="-0.24994659260841701"/>
      </right>
      <top style="medium">
        <color theme="6" tint="-0.24994659260841701"/>
      </top>
      <bottom style="medium">
        <color theme="6" tint="-0.24994659260841701"/>
      </bottom>
      <diagonal/>
    </border>
    <border>
      <left style="thin">
        <color theme="6" tint="-0.24994659260841701"/>
      </left>
      <right/>
      <top style="medium">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theme="6" tint="-0.24994659260841701"/>
      </bottom>
      <diagonal/>
    </border>
    <border>
      <left/>
      <right style="medium">
        <color indexed="64"/>
      </right>
      <top style="thin">
        <color theme="6" tint="-0.24994659260841701"/>
      </top>
      <bottom style="medium">
        <color indexed="64"/>
      </bottom>
      <diagonal/>
    </border>
    <border>
      <left style="hair">
        <color rgb="FF2A7E54"/>
      </left>
      <right style="hair">
        <color rgb="FF2A7E54"/>
      </right>
      <top style="hair">
        <color rgb="FF2A7E54"/>
      </top>
      <bottom style="hair">
        <color rgb="FF2A7E54"/>
      </bottom>
      <diagonal/>
    </border>
    <border>
      <left style="hair">
        <color rgb="FF2A7E54"/>
      </left>
      <right/>
      <top style="hair">
        <color rgb="FF2A7E54"/>
      </top>
      <bottom style="hair">
        <color rgb="FF2A7E54"/>
      </bottom>
      <diagonal/>
    </border>
    <border>
      <left/>
      <right style="hair">
        <color rgb="FF2A7E54"/>
      </right>
      <top style="hair">
        <color rgb="FF2A7E54"/>
      </top>
      <bottom style="hair">
        <color rgb="FF2A7E54"/>
      </bottom>
      <diagonal/>
    </border>
    <border>
      <left/>
      <right/>
      <top style="hair">
        <color rgb="FF2A7E54"/>
      </top>
      <bottom style="hair">
        <color rgb="FF2A7E54"/>
      </bottom>
      <diagonal/>
    </border>
    <border>
      <left style="hair">
        <color rgb="FF2A7E54"/>
      </left>
      <right style="hair">
        <color rgb="FF2A7E54"/>
      </right>
      <top style="hair">
        <color rgb="FF2A7E5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rgb="FF2A7E54"/>
      </top>
      <bottom/>
      <diagonal/>
    </border>
    <border>
      <left style="hair">
        <color theme="6" tint="-0.249977111117893"/>
      </left>
      <right style="hair">
        <color theme="6" tint="-0.249977111117893"/>
      </right>
      <top style="hair">
        <color theme="6" tint="-0.249977111117893"/>
      </top>
      <bottom style="hair">
        <color theme="6" tint="-0.249977111117893"/>
      </bottom>
      <diagonal/>
    </border>
    <border>
      <left style="hair">
        <color indexed="64"/>
      </left>
      <right style="hair">
        <color theme="6" tint="-0.249977111117893"/>
      </right>
      <top style="hair">
        <color indexed="64"/>
      </top>
      <bottom style="hair">
        <color theme="6" tint="-0.249977111117893"/>
      </bottom>
      <diagonal/>
    </border>
    <border>
      <left style="hair">
        <color theme="6" tint="-0.249977111117893"/>
      </left>
      <right style="hair">
        <color theme="6" tint="-0.249977111117893"/>
      </right>
      <top style="hair">
        <color indexed="64"/>
      </top>
      <bottom style="hair">
        <color theme="6" tint="-0.249977111117893"/>
      </bottom>
      <diagonal/>
    </border>
    <border>
      <left style="hair">
        <color theme="6" tint="-0.249977111117893"/>
      </left>
      <right style="hair">
        <color indexed="64"/>
      </right>
      <top style="hair">
        <color indexed="64"/>
      </top>
      <bottom style="hair">
        <color theme="6" tint="-0.249977111117893"/>
      </bottom>
      <diagonal/>
    </border>
    <border>
      <left style="hair">
        <color indexed="64"/>
      </left>
      <right style="hair">
        <color theme="6" tint="-0.249977111117893"/>
      </right>
      <top style="hair">
        <color theme="6" tint="-0.249977111117893"/>
      </top>
      <bottom style="hair">
        <color theme="6" tint="-0.249977111117893"/>
      </bottom>
      <diagonal/>
    </border>
    <border>
      <left style="hair">
        <color theme="6" tint="-0.249977111117893"/>
      </left>
      <right style="hair">
        <color indexed="64"/>
      </right>
      <top style="hair">
        <color theme="6" tint="-0.249977111117893"/>
      </top>
      <bottom style="hair">
        <color theme="6" tint="-0.249977111117893"/>
      </bottom>
      <diagonal/>
    </border>
    <border>
      <left style="hair">
        <color indexed="64"/>
      </left>
      <right style="hair">
        <color theme="6" tint="-0.249977111117893"/>
      </right>
      <top style="hair">
        <color theme="6" tint="-0.249977111117893"/>
      </top>
      <bottom style="hair">
        <color indexed="64"/>
      </bottom>
      <diagonal/>
    </border>
    <border>
      <left style="hair">
        <color theme="6" tint="-0.249977111117893"/>
      </left>
      <right style="hair">
        <color theme="6" tint="-0.249977111117893"/>
      </right>
      <top style="hair">
        <color theme="6" tint="-0.249977111117893"/>
      </top>
      <bottom style="hair">
        <color indexed="64"/>
      </bottom>
      <diagonal/>
    </border>
    <border>
      <left style="hair">
        <color theme="6" tint="-0.249977111117893"/>
      </left>
      <right style="hair">
        <color indexed="64"/>
      </right>
      <top style="hair">
        <color theme="6" tint="-0.249977111117893"/>
      </top>
      <bottom style="hair">
        <color indexed="64"/>
      </bottom>
      <diagonal/>
    </border>
    <border>
      <left style="dashed">
        <color indexed="64"/>
      </left>
      <right style="hair">
        <color rgb="FF2A7E54"/>
      </right>
      <top style="hair">
        <color rgb="FF2A7E54"/>
      </top>
      <bottom style="hair">
        <color rgb="FF2A7E54"/>
      </bottom>
      <diagonal/>
    </border>
    <border>
      <left style="dashed">
        <color indexed="64"/>
      </left>
      <right style="hair">
        <color rgb="FF2A7E54"/>
      </right>
      <top style="dashed">
        <color indexed="64"/>
      </top>
      <bottom style="hair">
        <color rgb="FF2A7E54"/>
      </bottom>
      <diagonal/>
    </border>
    <border>
      <left style="hair">
        <color rgb="FF2A7E54"/>
      </left>
      <right style="hair">
        <color rgb="FF2A7E54"/>
      </right>
      <top style="dashed">
        <color indexed="64"/>
      </top>
      <bottom style="hair">
        <color rgb="FF2A7E54"/>
      </bottom>
      <diagonal/>
    </border>
    <border>
      <left style="hair">
        <color rgb="FF2A7E54"/>
      </left>
      <right style="dashed">
        <color indexed="64"/>
      </right>
      <top style="dashed">
        <color indexed="64"/>
      </top>
      <bottom style="hair">
        <color rgb="FF2A7E54"/>
      </bottom>
      <diagonal/>
    </border>
    <border>
      <left style="hair">
        <color rgb="FF2A7E54"/>
      </left>
      <right style="dashed">
        <color indexed="64"/>
      </right>
      <top style="hair">
        <color rgb="FF2A7E54"/>
      </top>
      <bottom style="hair">
        <color rgb="FF2A7E54"/>
      </bottom>
      <diagonal/>
    </border>
    <border>
      <left style="dashed">
        <color indexed="64"/>
      </left>
      <right style="hair">
        <color rgb="FF2A7E54"/>
      </right>
      <top style="hair">
        <color rgb="FF2A7E54"/>
      </top>
      <bottom style="dashed">
        <color indexed="64"/>
      </bottom>
      <diagonal/>
    </border>
    <border>
      <left style="hair">
        <color rgb="FF2A7E54"/>
      </left>
      <right style="hair">
        <color rgb="FF2A7E54"/>
      </right>
      <top style="hair">
        <color rgb="FF2A7E54"/>
      </top>
      <bottom style="dashed">
        <color indexed="64"/>
      </bottom>
      <diagonal/>
    </border>
    <border>
      <left style="hair">
        <color rgb="FF2A7E54"/>
      </left>
      <right style="dashed">
        <color indexed="64"/>
      </right>
      <top style="hair">
        <color rgb="FF2A7E5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49">
    <xf numFmtId="0" fontId="0" fillId="0" borderId="0"/>
    <xf numFmtId="9" fontId="1" fillId="0" borderId="0" applyFont="0" applyFill="0" applyBorder="0" applyAlignment="0" applyProtection="0"/>
    <xf numFmtId="0" fontId="2" fillId="0" borderId="0"/>
    <xf numFmtId="166" fontId="3" fillId="0" borderId="0" applyFont="0" applyFill="0" applyBorder="0" applyAlignment="0" applyProtection="0"/>
    <xf numFmtId="164" fontId="3" fillId="0" borderId="0" applyFont="0" applyFill="0" applyBorder="0" applyAlignment="0" applyProtection="0"/>
    <xf numFmtId="169" fontId="4" fillId="0" borderId="0" applyNumberFormat="0" applyFont="0" applyFill="0" applyBorder="0" applyAlignment="0" applyProtection="0"/>
    <xf numFmtId="167"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0" fontId="6" fillId="0" borderId="1" applyNumberFormat="0" applyFill="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0" fontId="1" fillId="0" borderId="0"/>
    <xf numFmtId="164"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6" fillId="0" borderId="1" applyNumberFormat="0" applyFill="0" applyAlignment="0" applyProtection="0"/>
    <xf numFmtId="0" fontId="4" fillId="0" borderId="0"/>
    <xf numFmtId="0" fontId="1" fillId="0" borderId="0"/>
    <xf numFmtId="0" fontId="3" fillId="0" borderId="0"/>
    <xf numFmtId="166" fontId="3" fillId="0" borderId="0" applyFont="0" applyFill="0" applyBorder="0" applyAlignment="0" applyProtection="0"/>
    <xf numFmtId="0" fontId="6" fillId="0" borderId="2" applyNumberFormat="0" applyFill="0" applyAlignment="0" applyProtection="0"/>
    <xf numFmtId="0" fontId="6" fillId="0" borderId="2" applyNumberFormat="0" applyFill="0" applyAlignment="0" applyProtection="0"/>
    <xf numFmtId="16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10" fillId="0" borderId="0"/>
    <xf numFmtId="0" fontId="10" fillId="0" borderId="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0" fontId="6" fillId="0" borderId="2" applyNumberFormat="0" applyFill="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4" fillId="0" borderId="0"/>
    <xf numFmtId="9" fontId="1" fillId="0" borderId="0" applyFont="0" applyFill="0" applyBorder="0" applyAlignment="0" applyProtection="0"/>
  </cellStyleXfs>
  <cellXfs count="361">
    <xf numFmtId="0" fontId="0" fillId="0" borderId="0" xfId="0"/>
    <xf numFmtId="0" fontId="13" fillId="3" borderId="0" xfId="10" applyFont="1" applyFill="1"/>
    <xf numFmtId="0" fontId="13" fillId="0" borderId="0" xfId="10" applyFont="1"/>
    <xf numFmtId="0" fontId="15" fillId="3" borderId="0" xfId="2" applyFont="1" applyFill="1" applyAlignment="1">
      <alignment horizontal="center"/>
    </xf>
    <xf numFmtId="0" fontId="15" fillId="3" borderId="0" xfId="2" applyFont="1" applyFill="1" applyAlignment="1">
      <alignment horizontal="left" vertical="top"/>
    </xf>
    <xf numFmtId="0" fontId="15" fillId="3" borderId="0" xfId="2" applyFont="1" applyFill="1" applyAlignment="1">
      <alignment horizontal="left"/>
    </xf>
    <xf numFmtId="0" fontId="15" fillId="0" borderId="0" xfId="10" applyFont="1" applyAlignment="1">
      <alignment horizontal="center"/>
    </xf>
    <xf numFmtId="172" fontId="13" fillId="0" borderId="0" xfId="12" applyNumberFormat="1" applyFont="1" applyFill="1" applyBorder="1" applyProtection="1">
      <protection locked="0"/>
    </xf>
    <xf numFmtId="168" fontId="13" fillId="0" borderId="0" xfId="11" applyNumberFormat="1" applyFont="1" applyFill="1" applyBorder="1" applyProtection="1"/>
    <xf numFmtId="0" fontId="15" fillId="0" borderId="0" xfId="2" applyFont="1" applyAlignment="1">
      <alignment horizontal="center"/>
    </xf>
    <xf numFmtId="168" fontId="13" fillId="0" borderId="0" xfId="11" applyNumberFormat="1" applyFont="1" applyFill="1" applyBorder="1" applyProtection="1">
      <protection locked="0"/>
    </xf>
    <xf numFmtId="167" fontId="13" fillId="0" borderId="0" xfId="32" applyFont="1" applyFill="1" applyBorder="1" applyProtection="1"/>
    <xf numFmtId="0" fontId="15" fillId="0" borderId="0" xfId="2" applyFont="1" applyAlignment="1">
      <alignment horizontal="center" vertical="top"/>
    </xf>
    <xf numFmtId="172" fontId="13" fillId="0" borderId="0" xfId="32" applyNumberFormat="1" applyFont="1" applyFill="1" applyBorder="1" applyProtection="1">
      <protection locked="0"/>
    </xf>
    <xf numFmtId="168" fontId="13" fillId="0" borderId="0" xfId="30" applyNumberFormat="1" applyFont="1" applyFill="1" applyBorder="1" applyProtection="1"/>
    <xf numFmtId="172" fontId="13" fillId="0" borderId="0" xfId="32" applyNumberFormat="1" applyFont="1" applyFill="1" applyBorder="1" applyProtection="1"/>
    <xf numFmtId="0" fontId="13" fillId="3" borderId="0" xfId="10" applyFont="1" applyFill="1" applyAlignment="1">
      <alignment horizontal="left"/>
    </xf>
    <xf numFmtId="0" fontId="20" fillId="3" borderId="0" xfId="19" applyFont="1" applyFill="1" applyAlignment="1">
      <alignment vertical="center"/>
    </xf>
    <xf numFmtId="0" fontId="11" fillId="3" borderId="0" xfId="19" applyFont="1" applyFill="1" applyAlignment="1">
      <alignment vertical="center"/>
    </xf>
    <xf numFmtId="0" fontId="12" fillId="3" borderId="0" xfId="19" applyFont="1" applyFill="1" applyAlignment="1">
      <alignment vertical="center"/>
    </xf>
    <xf numFmtId="0" fontId="12" fillId="3" borderId="0" xfId="19" applyFont="1" applyFill="1" applyAlignment="1">
      <alignment horizontal="left" vertical="center"/>
    </xf>
    <xf numFmtId="0" fontId="11" fillId="3" borderId="0" xfId="2" applyFont="1" applyFill="1" applyAlignment="1">
      <alignment vertical="center"/>
    </xf>
    <xf numFmtId="168" fontId="11" fillId="3" borderId="0" xfId="19" applyNumberFormat="1" applyFont="1" applyFill="1" applyAlignment="1">
      <alignment vertical="center"/>
    </xf>
    <xf numFmtId="173" fontId="11" fillId="3" borderId="0" xfId="19" applyNumberFormat="1" applyFont="1" applyFill="1" applyAlignment="1">
      <alignment vertical="center"/>
    </xf>
    <xf numFmtId="0" fontId="13" fillId="0" borderId="0" xfId="2" applyFont="1"/>
    <xf numFmtId="9" fontId="13" fillId="0" borderId="0" xfId="36" applyFont="1" applyBorder="1" applyAlignment="1" applyProtection="1">
      <alignment horizontal="center"/>
    </xf>
    <xf numFmtId="171" fontId="13" fillId="0" borderId="0" xfId="36" applyNumberFormat="1" applyFont="1" applyBorder="1" applyAlignment="1" applyProtection="1">
      <alignment horizontal="center"/>
    </xf>
    <xf numFmtId="0" fontId="22" fillId="0" borderId="0" xfId="2" applyFont="1" applyAlignment="1">
      <alignment horizontal="center" vertical="center"/>
    </xf>
    <xf numFmtId="166" fontId="13" fillId="0" borderId="0" xfId="30" applyFont="1" applyFill="1" applyBorder="1" applyProtection="1"/>
    <xf numFmtId="0" fontId="24" fillId="0" borderId="0" xfId="2" applyFont="1" applyAlignment="1">
      <alignment horizontal="center" vertical="top"/>
    </xf>
    <xf numFmtId="0" fontId="22" fillId="0" borderId="0" xfId="2" applyFont="1" applyAlignment="1">
      <alignment horizontal="center" vertical="center" wrapText="1"/>
    </xf>
    <xf numFmtId="0" fontId="15" fillId="0" borderId="0" xfId="2" applyFont="1" applyAlignment="1">
      <alignment horizontal="center" vertical="center"/>
    </xf>
    <xf numFmtId="0" fontId="15" fillId="0" borderId="0" xfId="2" applyFont="1" applyAlignment="1">
      <alignment horizontal="center" vertical="center" wrapText="1"/>
    </xf>
    <xf numFmtId="0" fontId="27" fillId="8" borderId="0" xfId="10" applyFont="1" applyFill="1"/>
    <xf numFmtId="0" fontId="13" fillId="3" borderId="0" xfId="2" applyFont="1" applyFill="1"/>
    <xf numFmtId="0" fontId="15" fillId="0" borderId="0" xfId="10" applyFont="1" applyAlignment="1">
      <alignment horizontal="center" wrapText="1"/>
    </xf>
    <xf numFmtId="0" fontId="15" fillId="0" borderId="0" xfId="10" applyFont="1" applyAlignment="1">
      <alignment horizontal="center" vertical="center"/>
    </xf>
    <xf numFmtId="9" fontId="13" fillId="0" borderId="0" xfId="36" applyFont="1" applyFill="1" applyBorder="1" applyAlignment="1" applyProtection="1">
      <alignment horizontal="center"/>
    </xf>
    <xf numFmtId="0" fontId="15" fillId="0" borderId="0" xfId="10" applyFont="1" applyAlignment="1">
      <alignment horizontal="center" vertical="center" wrapText="1"/>
    </xf>
    <xf numFmtId="171" fontId="13" fillId="0" borderId="0" xfId="36" applyNumberFormat="1" applyFont="1" applyFill="1" applyBorder="1" applyAlignment="1" applyProtection="1">
      <alignment horizontal="center"/>
    </xf>
    <xf numFmtId="9" fontId="13" fillId="0" borderId="0" xfId="36" applyFont="1" applyBorder="1" applyProtection="1"/>
    <xf numFmtId="0" fontId="15" fillId="0" borderId="0" xfId="10" applyFont="1"/>
    <xf numFmtId="170" fontId="13" fillId="3" borderId="0" xfId="36" applyNumberFormat="1" applyFont="1" applyFill="1" applyBorder="1" applyAlignment="1" applyProtection="1">
      <alignment vertical="center"/>
    </xf>
    <xf numFmtId="9" fontId="13" fillId="0" borderId="0" xfId="10" applyNumberFormat="1" applyFont="1"/>
    <xf numFmtId="170" fontId="13" fillId="3" borderId="0" xfId="10" applyNumberFormat="1" applyFont="1" applyFill="1"/>
    <xf numFmtId="170" fontId="13" fillId="0" borderId="0" xfId="10" applyNumberFormat="1" applyFont="1"/>
    <xf numFmtId="0" fontId="8" fillId="3" borderId="0" xfId="19" applyFont="1" applyFill="1" applyAlignment="1">
      <alignment vertical="center"/>
    </xf>
    <xf numFmtId="168" fontId="8" fillId="6" borderId="3" xfId="30" applyNumberFormat="1" applyFont="1" applyFill="1" applyBorder="1" applyAlignment="1" applyProtection="1">
      <alignment horizontal="center" vertical="center"/>
    </xf>
    <xf numFmtId="168" fontId="8" fillId="6" borderId="3" xfId="30" applyNumberFormat="1" applyFont="1" applyFill="1" applyBorder="1" applyAlignment="1" applyProtection="1">
      <alignment vertical="center"/>
    </xf>
    <xf numFmtId="168" fontId="8" fillId="0" borderId="0" xfId="30" applyNumberFormat="1" applyFont="1" applyFill="1" applyBorder="1" applyAlignment="1" applyProtection="1">
      <alignment vertical="center"/>
    </xf>
    <xf numFmtId="0" fontId="20" fillId="0" borderId="0" xfId="19" applyFont="1" applyAlignment="1">
      <alignment vertical="center"/>
    </xf>
    <xf numFmtId="0" fontId="11" fillId="0" borderId="0" xfId="19" applyFont="1" applyAlignment="1">
      <alignment vertical="center"/>
    </xf>
    <xf numFmtId="0" fontId="12" fillId="0" borderId="0" xfId="19" applyFont="1" applyAlignment="1">
      <alignment vertical="center"/>
    </xf>
    <xf numFmtId="168" fontId="8" fillId="0" borderId="0" xfId="30" applyNumberFormat="1" applyFont="1" applyFill="1" applyBorder="1" applyAlignment="1" applyProtection="1">
      <alignment horizontal="center" vertical="center"/>
    </xf>
    <xf numFmtId="9" fontId="7" fillId="6" borderId="3" xfId="36" applyFont="1" applyFill="1" applyBorder="1" applyAlignment="1" applyProtection="1">
      <alignment horizontal="center" vertical="center" wrapText="1"/>
    </xf>
    <xf numFmtId="37" fontId="25" fillId="5" borderId="3" xfId="30" applyNumberFormat="1" applyFont="1" applyFill="1" applyBorder="1" applyAlignment="1" applyProtection="1">
      <alignment horizontal="center" vertical="center"/>
    </xf>
    <xf numFmtId="37" fontId="25" fillId="7" borderId="3" xfId="30" applyNumberFormat="1" applyFont="1" applyFill="1" applyBorder="1" applyAlignment="1" applyProtection="1">
      <alignment horizontal="center" vertical="center"/>
    </xf>
    <xf numFmtId="3" fontId="7" fillId="0" borderId="3" xfId="19" applyNumberFormat="1" applyFont="1" applyBorder="1" applyAlignment="1">
      <alignment horizontal="center" vertical="center"/>
    </xf>
    <xf numFmtId="0" fontId="7" fillId="4" borderId="3" xfId="19" applyFont="1" applyFill="1" applyBorder="1" applyAlignment="1">
      <alignment horizontal="center" vertical="center"/>
    </xf>
    <xf numFmtId="0" fontId="18" fillId="0" borderId="0" xfId="19" applyFont="1" applyAlignment="1">
      <alignment vertical="center"/>
    </xf>
    <xf numFmtId="0" fontId="18" fillId="3" borderId="0" xfId="19" applyFont="1" applyFill="1" applyAlignment="1">
      <alignment vertical="center"/>
    </xf>
    <xf numFmtId="174" fontId="7" fillId="6" borderId="4" xfId="40" applyNumberFormat="1" applyFont="1" applyFill="1" applyBorder="1" applyAlignment="1" applyProtection="1">
      <alignment horizontal="center" vertical="center"/>
    </xf>
    <xf numFmtId="174" fontId="8" fillId="4" borderId="4" xfId="40" applyNumberFormat="1" applyFont="1" applyFill="1" applyBorder="1" applyAlignment="1" applyProtection="1">
      <alignment horizontal="center" vertical="center"/>
      <protection locked="0"/>
    </xf>
    <xf numFmtId="174" fontId="7" fillId="6" borderId="3" xfId="30" applyNumberFormat="1" applyFont="1" applyFill="1" applyBorder="1" applyAlignment="1" applyProtection="1">
      <alignment horizontal="center" vertical="center"/>
    </xf>
    <xf numFmtId="174" fontId="7" fillId="6" borderId="4" xfId="30" applyNumberFormat="1" applyFont="1" applyFill="1" applyBorder="1" applyAlignment="1" applyProtection="1">
      <alignment horizontal="center" vertical="center"/>
    </xf>
    <xf numFmtId="174" fontId="8" fillId="4" borderId="4" xfId="30" applyNumberFormat="1" applyFont="1" applyFill="1" applyBorder="1" applyAlignment="1" applyProtection="1">
      <alignment horizontal="center" vertical="center"/>
      <protection locked="0"/>
    </xf>
    <xf numFmtId="174" fontId="8" fillId="6" borderId="3" xfId="30" applyNumberFormat="1" applyFont="1" applyFill="1" applyBorder="1" applyAlignment="1" applyProtection="1">
      <alignment vertical="center"/>
    </xf>
    <xf numFmtId="174" fontId="7" fillId="6" borderId="3" xfId="30" applyNumberFormat="1" applyFont="1" applyFill="1" applyBorder="1" applyAlignment="1" applyProtection="1">
      <alignment vertical="center"/>
    </xf>
    <xf numFmtId="174" fontId="26" fillId="3" borderId="3" xfId="30" applyNumberFormat="1" applyFont="1" applyFill="1" applyBorder="1" applyAlignment="1" applyProtection="1">
      <alignment horizontal="center" vertical="center"/>
      <protection locked="0"/>
    </xf>
    <xf numFmtId="0" fontId="13" fillId="0" borderId="7" xfId="10" applyFont="1" applyBorder="1"/>
    <xf numFmtId="0" fontId="13" fillId="0" borderId="9" xfId="10" applyFont="1" applyBorder="1"/>
    <xf numFmtId="0" fontId="13" fillId="3" borderId="10" xfId="10" applyFont="1" applyFill="1" applyBorder="1"/>
    <xf numFmtId="0" fontId="13" fillId="0" borderId="11" xfId="10" applyFont="1" applyBorder="1"/>
    <xf numFmtId="0" fontId="15" fillId="0" borderId="11" xfId="10" applyFont="1" applyBorder="1" applyAlignment="1">
      <alignment horizontal="center"/>
    </xf>
    <xf numFmtId="0" fontId="22" fillId="0" borderId="11" xfId="2" applyFont="1" applyBorder="1" applyAlignment="1">
      <alignment horizontal="center" vertical="center"/>
    </xf>
    <xf numFmtId="172" fontId="13" fillId="0" borderId="11" xfId="12" applyNumberFormat="1" applyFont="1" applyFill="1" applyBorder="1" applyProtection="1">
      <protection locked="0"/>
    </xf>
    <xf numFmtId="168" fontId="13" fillId="0" borderId="11" xfId="11" applyNumberFormat="1" applyFont="1" applyFill="1" applyBorder="1" applyProtection="1"/>
    <xf numFmtId="0" fontId="15" fillId="0" borderId="11" xfId="2" applyFont="1" applyBorder="1" applyAlignment="1">
      <alignment horizontal="center"/>
    </xf>
    <xf numFmtId="166" fontId="13" fillId="0" borderId="11" xfId="30" applyFont="1" applyFill="1" applyBorder="1" applyProtection="1"/>
    <xf numFmtId="0" fontId="15" fillId="0" borderId="11" xfId="2" applyFont="1" applyBorder="1" applyAlignment="1">
      <alignment horizontal="center" vertical="top"/>
    </xf>
    <xf numFmtId="168" fontId="13" fillId="0" borderId="11" xfId="11" applyNumberFormat="1" applyFont="1" applyFill="1" applyBorder="1" applyProtection="1">
      <protection locked="0"/>
    </xf>
    <xf numFmtId="0" fontId="24" fillId="0" borderId="11" xfId="2" applyFont="1" applyBorder="1" applyAlignment="1">
      <alignment horizontal="center" vertical="top"/>
    </xf>
    <xf numFmtId="0" fontId="13" fillId="0" borderId="11" xfId="2" applyFont="1" applyBorder="1"/>
    <xf numFmtId="0" fontId="22" fillId="0" borderId="11" xfId="2" applyFont="1" applyBorder="1" applyAlignment="1">
      <alignment horizontal="center" vertical="center" wrapText="1"/>
    </xf>
    <xf numFmtId="172" fontId="13" fillId="0" borderId="11" xfId="32" applyNumberFormat="1" applyFont="1" applyFill="1" applyBorder="1" applyProtection="1">
      <protection locked="0"/>
    </xf>
    <xf numFmtId="168" fontId="13" fillId="0" borderId="11" xfId="30" applyNumberFormat="1" applyFont="1" applyFill="1" applyBorder="1" applyProtection="1"/>
    <xf numFmtId="0" fontId="15" fillId="0" borderId="11" xfId="2" applyFont="1" applyBorder="1" applyAlignment="1">
      <alignment horizontal="center" vertical="center"/>
    </xf>
    <xf numFmtId="0" fontId="15" fillId="0" borderId="11" xfId="2" applyFont="1" applyBorder="1" applyAlignment="1">
      <alignment horizontal="center" vertical="center" wrapText="1"/>
    </xf>
    <xf numFmtId="167" fontId="13" fillId="0" borderId="11" xfId="32" applyFont="1" applyFill="1" applyBorder="1" applyProtection="1"/>
    <xf numFmtId="172" fontId="13" fillId="0" borderId="11" xfId="32" applyNumberFormat="1" applyFont="1" applyFill="1" applyBorder="1" applyProtection="1"/>
    <xf numFmtId="0" fontId="13" fillId="3" borderId="12" xfId="10" applyFont="1" applyFill="1" applyBorder="1"/>
    <xf numFmtId="0" fontId="13" fillId="3" borderId="13" xfId="10" applyFont="1" applyFill="1" applyBorder="1"/>
    <xf numFmtId="0" fontId="13" fillId="0" borderId="14" xfId="10" applyFont="1" applyBorder="1"/>
    <xf numFmtId="0" fontId="13" fillId="3" borderId="8" xfId="10" applyFont="1" applyFill="1" applyBorder="1"/>
    <xf numFmtId="0" fontId="15" fillId="0" borderId="10" xfId="10" applyFont="1" applyBorder="1" applyAlignment="1">
      <alignment horizontal="center"/>
    </xf>
    <xf numFmtId="0" fontId="16" fillId="0" borderId="10" xfId="2" applyFont="1" applyBorder="1" applyAlignment="1">
      <alignment horizontal="center" vertical="center"/>
    </xf>
    <xf numFmtId="0" fontId="15" fillId="0" borderId="11" xfId="10" applyFont="1" applyBorder="1" applyAlignment="1">
      <alignment horizontal="center" wrapText="1"/>
    </xf>
    <xf numFmtId="0" fontId="15" fillId="0" borderId="11" xfId="10" applyFont="1" applyBorder="1" applyAlignment="1">
      <alignment horizontal="center" vertical="center"/>
    </xf>
    <xf numFmtId="172" fontId="13" fillId="0" borderId="10" xfId="12" applyNumberFormat="1" applyFont="1" applyFill="1" applyBorder="1" applyProtection="1">
      <protection locked="0"/>
    </xf>
    <xf numFmtId="9" fontId="13" fillId="0" borderId="11" xfId="36" applyFont="1" applyFill="1" applyBorder="1" applyAlignment="1" applyProtection="1">
      <alignment horizontal="center"/>
    </xf>
    <xf numFmtId="168" fontId="13" fillId="0" borderId="10" xfId="11" applyNumberFormat="1" applyFont="1" applyFill="1" applyBorder="1" applyProtection="1"/>
    <xf numFmtId="0" fontId="13" fillId="0" borderId="10" xfId="10" applyFont="1" applyBorder="1"/>
    <xf numFmtId="9" fontId="13" fillId="0" borderId="10" xfId="36" applyFont="1" applyFill="1" applyBorder="1" applyProtection="1"/>
    <xf numFmtId="0" fontId="15" fillId="0" borderId="10" xfId="2" applyFont="1" applyBorder="1" applyAlignment="1">
      <alignment horizontal="center"/>
    </xf>
    <xf numFmtId="168" fontId="13" fillId="0" borderId="10" xfId="11" applyNumberFormat="1" applyFont="1" applyFill="1" applyBorder="1" applyProtection="1">
      <protection locked="0"/>
    </xf>
    <xf numFmtId="167" fontId="13" fillId="0" borderId="10" xfId="32" applyFont="1" applyFill="1" applyBorder="1" applyProtection="1"/>
    <xf numFmtId="0" fontId="15" fillId="0" borderId="10" xfId="2" applyFont="1" applyBorder="1" applyAlignment="1">
      <alignment horizontal="center" vertical="top"/>
    </xf>
    <xf numFmtId="168" fontId="13" fillId="0" borderId="10" xfId="30" applyNumberFormat="1" applyFont="1" applyFill="1" applyBorder="1" applyProtection="1">
      <protection locked="0"/>
    </xf>
    <xf numFmtId="0" fontId="13" fillId="0" borderId="10" xfId="2" applyFont="1" applyBorder="1"/>
    <xf numFmtId="0" fontId="17" fillId="0" borderId="10" xfId="2" applyFont="1" applyBorder="1" applyAlignment="1">
      <alignment horizontal="center" vertical="top"/>
    </xf>
    <xf numFmtId="0" fontId="16" fillId="0" borderId="10" xfId="2" applyFont="1" applyBorder="1" applyAlignment="1">
      <alignment horizontal="center" vertical="center" wrapText="1"/>
    </xf>
    <xf numFmtId="0" fontId="15" fillId="0" borderId="11" xfId="10" applyFont="1" applyBorder="1" applyAlignment="1">
      <alignment horizontal="center" vertical="center" wrapText="1"/>
    </xf>
    <xf numFmtId="172" fontId="13" fillId="0" borderId="10" xfId="32" applyNumberFormat="1" applyFont="1" applyFill="1" applyBorder="1" applyProtection="1">
      <protection locked="0"/>
    </xf>
    <xf numFmtId="171" fontId="13" fillId="0" borderId="11" xfId="36" applyNumberFormat="1" applyFont="1" applyFill="1" applyBorder="1" applyAlignment="1" applyProtection="1">
      <alignment horizontal="center"/>
    </xf>
    <xf numFmtId="168" fontId="13" fillId="0" borderId="10" xfId="30" applyNumberFormat="1" applyFont="1" applyFill="1" applyBorder="1" applyProtection="1"/>
    <xf numFmtId="0" fontId="13" fillId="0" borderId="10" xfId="2" applyFont="1" applyBorder="1" applyAlignment="1">
      <alignment horizontal="center" vertical="center"/>
    </xf>
    <xf numFmtId="0" fontId="13" fillId="0" borderId="10" xfId="2" applyFont="1" applyBorder="1" applyAlignment="1">
      <alignment horizontal="center" vertical="center" wrapText="1"/>
    </xf>
    <xf numFmtId="172" fontId="13" fillId="0" borderId="10" xfId="32" applyNumberFormat="1" applyFont="1" applyFill="1" applyBorder="1" applyProtection="1"/>
    <xf numFmtId="0" fontId="13" fillId="0" borderId="12" xfId="10" applyFont="1" applyBorder="1"/>
    <xf numFmtId="0" fontId="13" fillId="0" borderId="13" xfId="10" applyFont="1" applyBorder="1"/>
    <xf numFmtId="0" fontId="13" fillId="3" borderId="7" xfId="10" applyFont="1" applyFill="1" applyBorder="1"/>
    <xf numFmtId="0" fontId="13" fillId="3" borderId="9" xfId="10" applyFont="1" applyFill="1" applyBorder="1"/>
    <xf numFmtId="0" fontId="13" fillId="3" borderId="11" xfId="10" applyFont="1" applyFill="1" applyBorder="1"/>
    <xf numFmtId="9" fontId="13" fillId="3" borderId="10" xfId="10" applyNumberFormat="1" applyFont="1" applyFill="1" applyBorder="1"/>
    <xf numFmtId="0" fontId="13" fillId="3" borderId="14" xfId="10" applyFont="1" applyFill="1" applyBorder="1"/>
    <xf numFmtId="0" fontId="27" fillId="9" borderId="6" xfId="10" applyFont="1" applyFill="1" applyBorder="1" applyAlignment="1" applyProtection="1">
      <alignment horizontal="center" vertical="center"/>
      <protection locked="0"/>
    </xf>
    <xf numFmtId="0" fontId="13" fillId="0" borderId="5" xfId="10" applyFont="1" applyBorder="1" applyAlignment="1">
      <alignment horizontal="left"/>
    </xf>
    <xf numFmtId="0" fontId="15" fillId="0" borderId="5" xfId="10" applyFont="1" applyBorder="1" applyAlignment="1">
      <alignment horizontal="center"/>
    </xf>
    <xf numFmtId="0" fontId="13" fillId="0" borderId="5" xfId="2" applyFont="1" applyBorder="1"/>
    <xf numFmtId="0" fontId="15" fillId="0" borderId="5" xfId="2" applyFont="1" applyBorder="1" applyAlignment="1">
      <alignment horizontal="center"/>
    </xf>
    <xf numFmtId="0" fontId="13" fillId="3" borderId="5" xfId="2" applyFont="1" applyFill="1" applyBorder="1"/>
    <xf numFmtId="0" fontId="15" fillId="3" borderId="5" xfId="2" applyFont="1" applyFill="1" applyBorder="1" applyAlignment="1">
      <alignment horizontal="center"/>
    </xf>
    <xf numFmtId="0" fontId="15" fillId="4" borderId="5" xfId="2" applyFont="1" applyFill="1" applyBorder="1" applyAlignment="1">
      <alignment horizontal="center" vertical="center" wrapText="1"/>
    </xf>
    <xf numFmtId="0" fontId="15" fillId="4" borderId="5" xfId="10" applyFont="1" applyFill="1" applyBorder="1" applyAlignment="1">
      <alignment vertical="center"/>
    </xf>
    <xf numFmtId="0" fontId="15" fillId="4" borderId="5" xfId="10" applyFont="1" applyFill="1" applyBorder="1" applyAlignment="1">
      <alignment horizontal="center" vertical="center"/>
    </xf>
    <xf numFmtId="9" fontId="13" fillId="0" borderId="5" xfId="36" applyFont="1" applyBorder="1" applyAlignment="1" applyProtection="1">
      <alignment horizontal="center"/>
    </xf>
    <xf numFmtId="0" fontId="15" fillId="4" borderId="5" xfId="10" applyFont="1" applyFill="1" applyBorder="1" applyAlignment="1">
      <alignment horizontal="center" vertical="center" wrapText="1"/>
    </xf>
    <xf numFmtId="0" fontId="13" fillId="0" borderId="5" xfId="36" applyNumberFormat="1" applyFont="1" applyBorder="1" applyAlignment="1" applyProtection="1">
      <alignment horizontal="center"/>
    </xf>
    <xf numFmtId="171" fontId="13" fillId="0" borderId="5" xfId="36" applyNumberFormat="1" applyFont="1" applyBorder="1" applyAlignment="1" applyProtection="1">
      <alignment horizontal="center"/>
    </xf>
    <xf numFmtId="9" fontId="13" fillId="0" borderId="5" xfId="1" applyFont="1" applyBorder="1" applyAlignment="1" applyProtection="1">
      <alignment horizontal="center"/>
    </xf>
    <xf numFmtId="0" fontId="15" fillId="3" borderId="5" xfId="10" applyFont="1" applyFill="1" applyBorder="1" applyAlignment="1">
      <alignment horizontal="center" wrapText="1"/>
    </xf>
    <xf numFmtId="0" fontId="13" fillId="0" borderId="5" xfId="10" applyFont="1" applyBorder="1" applyAlignment="1">
      <alignment horizontal="center"/>
    </xf>
    <xf numFmtId="0" fontId="13" fillId="3" borderId="5" xfId="10" applyFont="1" applyFill="1" applyBorder="1"/>
    <xf numFmtId="0" fontId="28" fillId="5" borderId="3" xfId="19" applyFont="1" applyFill="1" applyBorder="1" applyAlignment="1">
      <alignment horizontal="left" vertical="center"/>
    </xf>
    <xf numFmtId="174" fontId="7" fillId="6" borderId="21" xfId="40" applyNumberFormat="1" applyFont="1" applyFill="1" applyBorder="1" applyAlignment="1" applyProtection="1">
      <alignment horizontal="center" vertical="center"/>
    </xf>
    <xf numFmtId="174" fontId="8" fillId="6" borderId="21" xfId="40" applyNumberFormat="1" applyFont="1" applyFill="1" applyBorder="1" applyAlignment="1" applyProtection="1">
      <alignment horizontal="center" vertical="center"/>
    </xf>
    <xf numFmtId="174" fontId="7" fillId="6" borderId="21" xfId="30" applyNumberFormat="1" applyFont="1" applyFill="1" applyBorder="1" applyAlignment="1" applyProtection="1">
      <alignment horizontal="center" vertical="center"/>
    </xf>
    <xf numFmtId="174" fontId="8" fillId="6" borderId="21" xfId="30" applyNumberFormat="1" applyFont="1" applyFill="1" applyBorder="1" applyAlignment="1" applyProtection="1">
      <alignment horizontal="center" vertical="center"/>
    </xf>
    <xf numFmtId="0" fontId="28" fillId="5" borderId="23" xfId="19" applyFont="1" applyFill="1" applyBorder="1" applyAlignment="1">
      <alignment horizontal="left" vertical="center"/>
    </xf>
    <xf numFmtId="174" fontId="7" fillId="6" borderId="24" xfId="30" applyNumberFormat="1" applyFont="1" applyFill="1" applyBorder="1" applyAlignment="1" applyProtection="1">
      <alignment horizontal="center" vertical="center"/>
    </xf>
    <xf numFmtId="174" fontId="7" fillId="6" borderId="25" xfId="30" applyNumberFormat="1" applyFont="1" applyFill="1" applyBorder="1" applyAlignment="1" applyProtection="1">
      <alignment horizontal="center" vertical="center"/>
    </xf>
    <xf numFmtId="174" fontId="7" fillId="6" borderId="26" xfId="30" applyNumberFormat="1" applyFont="1" applyFill="1" applyBorder="1" applyAlignment="1" applyProtection="1">
      <alignment horizontal="center" vertical="center"/>
    </xf>
    <xf numFmtId="174" fontId="7" fillId="6" borderId="27" xfId="30" applyNumberFormat="1" applyFont="1" applyFill="1" applyBorder="1" applyAlignment="1" applyProtection="1">
      <alignment horizontal="center" vertical="center"/>
    </xf>
    <xf numFmtId="0" fontId="28" fillId="5" borderId="28" xfId="19" applyFont="1" applyFill="1" applyBorder="1" applyAlignment="1">
      <alignment horizontal="left" vertical="center"/>
    </xf>
    <xf numFmtId="174" fontId="7" fillId="6" borderId="29" xfId="30" applyNumberFormat="1" applyFont="1" applyFill="1" applyBorder="1" applyAlignment="1" applyProtection="1">
      <alignment horizontal="center" vertical="center"/>
    </xf>
    <xf numFmtId="174" fontId="7" fillId="6" borderId="30" xfId="30" applyNumberFormat="1" applyFont="1" applyFill="1" applyBorder="1" applyAlignment="1" applyProtection="1">
      <alignment horizontal="center" vertical="center"/>
    </xf>
    <xf numFmtId="0" fontId="18" fillId="5" borderId="28" xfId="19" applyFont="1" applyFill="1" applyBorder="1" applyAlignment="1">
      <alignment horizontal="left" vertical="center"/>
    </xf>
    <xf numFmtId="174" fontId="8" fillId="4" borderId="29" xfId="40" applyNumberFormat="1" applyFont="1" applyFill="1" applyBorder="1" applyAlignment="1" applyProtection="1">
      <alignment horizontal="center" vertical="center"/>
      <protection locked="0"/>
    </xf>
    <xf numFmtId="174" fontId="8" fillId="4" borderId="30" xfId="30" applyNumberFormat="1" applyFont="1" applyFill="1" applyBorder="1" applyAlignment="1" applyProtection="1">
      <alignment horizontal="center" vertical="center"/>
      <protection locked="0"/>
    </xf>
    <xf numFmtId="174" fontId="8" fillId="4" borderId="29" xfId="3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wrapText="1"/>
    </xf>
    <xf numFmtId="174" fontId="8" fillId="6" borderId="32" xfId="30" applyNumberFormat="1" applyFont="1" applyFill="1" applyBorder="1" applyAlignment="1" applyProtection="1">
      <alignment horizontal="center" vertical="center"/>
    </xf>
    <xf numFmtId="174" fontId="8" fillId="4" borderId="33" xfId="30" applyNumberFormat="1" applyFont="1" applyFill="1" applyBorder="1" applyAlignment="1" applyProtection="1">
      <alignment horizontal="center" vertical="center"/>
      <protection locked="0"/>
    </xf>
    <xf numFmtId="174" fontId="8" fillId="4" borderId="34" xfId="30" applyNumberFormat="1" applyFont="1" applyFill="1" applyBorder="1" applyAlignment="1" applyProtection="1">
      <alignment horizontal="center" vertical="center"/>
      <protection locked="0"/>
    </xf>
    <xf numFmtId="174" fontId="8" fillId="4" borderId="35" xfId="30" applyNumberFormat="1" applyFont="1" applyFill="1" applyBorder="1" applyAlignment="1" applyProtection="1">
      <alignment horizontal="center" vertical="center"/>
      <protection locked="0"/>
    </xf>
    <xf numFmtId="174" fontId="7" fillId="6" borderId="24" xfId="40" applyNumberFormat="1" applyFont="1" applyFill="1" applyBorder="1" applyAlignment="1" applyProtection="1">
      <alignment horizontal="center" vertical="center"/>
    </xf>
    <xf numFmtId="174" fontId="7" fillId="6" borderId="25" xfId="40" applyNumberFormat="1" applyFont="1" applyFill="1" applyBorder="1" applyAlignment="1" applyProtection="1">
      <alignment horizontal="center" vertical="center"/>
    </xf>
    <xf numFmtId="174" fontId="7" fillId="6" borderId="26" xfId="40" applyNumberFormat="1" applyFont="1" applyFill="1" applyBorder="1" applyAlignment="1" applyProtection="1">
      <alignment horizontal="center" vertical="center"/>
    </xf>
    <xf numFmtId="174" fontId="7" fillId="6" borderId="27" xfId="40" applyNumberFormat="1" applyFont="1" applyFill="1" applyBorder="1" applyAlignment="1" applyProtection="1">
      <alignment horizontal="center" vertical="center"/>
    </xf>
    <xf numFmtId="174" fontId="7" fillId="6" borderId="29" xfId="40" applyNumberFormat="1" applyFont="1" applyFill="1" applyBorder="1" applyAlignment="1" applyProtection="1">
      <alignment horizontal="center" vertical="center"/>
    </xf>
    <xf numFmtId="174" fontId="7" fillId="6" borderId="30" xfId="40" applyNumberFormat="1" applyFont="1" applyFill="1" applyBorder="1" applyAlignment="1" applyProtection="1">
      <alignment horizontal="center" vertical="center"/>
    </xf>
    <xf numFmtId="174" fontId="8" fillId="4" borderId="30" xfId="4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xf>
    <xf numFmtId="174" fontId="8" fillId="6" borderId="32" xfId="40" applyNumberFormat="1" applyFont="1" applyFill="1" applyBorder="1" applyAlignment="1" applyProtection="1">
      <alignment horizontal="center" vertical="center"/>
    </xf>
    <xf numFmtId="174" fontId="8" fillId="4" borderId="33" xfId="40" applyNumberFormat="1" applyFont="1" applyFill="1" applyBorder="1" applyAlignment="1" applyProtection="1">
      <alignment horizontal="center" vertical="center"/>
      <protection locked="0"/>
    </xf>
    <xf numFmtId="174" fontId="8" fillId="4" borderId="34" xfId="40" applyNumberFormat="1" applyFont="1" applyFill="1" applyBorder="1" applyAlignment="1" applyProtection="1">
      <alignment horizontal="center" vertical="center"/>
      <protection locked="0"/>
    </xf>
    <xf numFmtId="174" fontId="8" fillId="4" borderId="35" xfId="40" applyNumberFormat="1" applyFont="1" applyFill="1" applyBorder="1" applyAlignment="1" applyProtection="1">
      <alignment horizontal="center" vertical="center"/>
      <protection locked="0"/>
    </xf>
    <xf numFmtId="0" fontId="28" fillId="5" borderId="36" xfId="19" applyFont="1" applyFill="1" applyBorder="1" applyAlignment="1">
      <alignment horizontal="left" vertical="center"/>
    </xf>
    <xf numFmtId="174" fontId="8" fillId="6" borderId="37" xfId="30" applyNumberFormat="1" applyFont="1" applyFill="1" applyBorder="1" applyAlignment="1" applyProtection="1">
      <alignment horizontal="center" vertical="center"/>
    </xf>
    <xf numFmtId="174" fontId="7" fillId="4" borderId="38" xfId="30" applyNumberFormat="1" applyFont="1" applyFill="1" applyBorder="1" applyAlignment="1" applyProtection="1">
      <alignment horizontal="center" vertical="center"/>
      <protection locked="0"/>
    </xf>
    <xf numFmtId="174" fontId="7" fillId="4" borderId="39" xfId="30" applyNumberFormat="1" applyFont="1" applyFill="1" applyBorder="1" applyAlignment="1" applyProtection="1">
      <alignment horizontal="center" vertical="center"/>
      <protection locked="0"/>
    </xf>
    <xf numFmtId="174" fontId="7" fillId="4" borderId="40" xfId="30" applyNumberFormat="1" applyFont="1" applyFill="1" applyBorder="1" applyAlignment="1" applyProtection="1">
      <alignment horizontal="center" vertical="center"/>
      <protection locked="0"/>
    </xf>
    <xf numFmtId="174" fontId="7" fillId="6" borderId="37" xfId="30" applyNumberFormat="1" applyFont="1" applyFill="1" applyBorder="1" applyAlignment="1" applyProtection="1">
      <alignment horizontal="center" vertical="center"/>
    </xf>
    <xf numFmtId="0" fontId="20" fillId="3" borderId="41" xfId="19" applyFont="1" applyFill="1" applyBorder="1" applyAlignment="1">
      <alignment vertical="center"/>
    </xf>
    <xf numFmtId="0" fontId="11" fillId="3" borderId="42" xfId="19" applyFont="1" applyFill="1" applyBorder="1" applyAlignment="1">
      <alignment vertical="center"/>
    </xf>
    <xf numFmtId="0" fontId="0" fillId="0" borderId="42" xfId="0" applyBorder="1"/>
    <xf numFmtId="0" fontId="12" fillId="3" borderId="42" xfId="19" applyFont="1" applyFill="1" applyBorder="1" applyAlignment="1">
      <alignment vertical="center"/>
    </xf>
    <xf numFmtId="0" fontId="11" fillId="3" borderId="43" xfId="19" applyFont="1" applyFill="1" applyBorder="1" applyAlignment="1">
      <alignment vertical="center"/>
    </xf>
    <xf numFmtId="0" fontId="20" fillId="3" borderId="44" xfId="19" applyFont="1" applyFill="1" applyBorder="1" applyAlignment="1">
      <alignment vertical="center"/>
    </xf>
    <xf numFmtId="0" fontId="11" fillId="3" borderId="45" xfId="19" applyFont="1" applyFill="1" applyBorder="1" applyAlignment="1">
      <alignment vertical="center"/>
    </xf>
    <xf numFmtId="0" fontId="21" fillId="0" borderId="44" xfId="19" applyFont="1" applyBorder="1" applyAlignment="1">
      <alignment vertical="center"/>
    </xf>
    <xf numFmtId="0" fontId="11" fillId="0" borderId="45" xfId="19" applyFont="1" applyBorder="1" applyAlignment="1">
      <alignment vertical="center"/>
    </xf>
    <xf numFmtId="0" fontId="21" fillId="3" borderId="44" xfId="19" applyFont="1" applyFill="1" applyBorder="1" applyAlignment="1">
      <alignment vertical="center"/>
    </xf>
    <xf numFmtId="0" fontId="21" fillId="3" borderId="44" xfId="19" applyFont="1" applyFill="1" applyBorder="1" applyAlignment="1">
      <alignment horizontal="center" vertical="center"/>
    </xf>
    <xf numFmtId="0" fontId="12" fillId="3" borderId="45" xfId="19" applyFont="1" applyFill="1" applyBorder="1" applyAlignment="1">
      <alignment horizontal="center" vertical="center"/>
    </xf>
    <xf numFmtId="0" fontId="20" fillId="0" borderId="46" xfId="19" applyFont="1" applyBorder="1" applyAlignment="1">
      <alignment vertical="center"/>
    </xf>
    <xf numFmtId="0" fontId="18" fillId="0" borderId="47" xfId="19" applyFont="1" applyBorder="1" applyAlignment="1">
      <alignment vertical="center"/>
    </xf>
    <xf numFmtId="168" fontId="8" fillId="0" borderId="47" xfId="30" applyNumberFormat="1" applyFont="1" applyFill="1" applyBorder="1" applyAlignment="1" applyProtection="1">
      <alignment vertical="center"/>
    </xf>
    <xf numFmtId="0" fontId="11" fillId="0" borderId="48" xfId="19" applyFont="1" applyBorder="1" applyAlignment="1">
      <alignment vertical="center"/>
    </xf>
    <xf numFmtId="0" fontId="7" fillId="6" borderId="22" xfId="19" applyFont="1" applyFill="1" applyBorder="1" applyAlignment="1">
      <alignment vertical="center"/>
    </xf>
    <xf numFmtId="0" fontId="28" fillId="5" borderId="5" xfId="19" applyFont="1" applyFill="1" applyBorder="1" applyAlignment="1">
      <alignment horizontal="center" vertical="center"/>
    </xf>
    <xf numFmtId="0" fontId="28" fillId="5" borderId="51" xfId="19" applyFont="1" applyFill="1" applyBorder="1" applyAlignment="1">
      <alignment horizontal="center" vertical="center"/>
    </xf>
    <xf numFmtId="0" fontId="28" fillId="5" borderId="52" xfId="19" applyFont="1" applyFill="1" applyBorder="1" applyAlignment="1">
      <alignment horizontal="center" vertical="center" wrapText="1"/>
    </xf>
    <xf numFmtId="0" fontId="29" fillId="5" borderId="52" xfId="19" applyFont="1" applyFill="1" applyBorder="1" applyAlignment="1">
      <alignment horizontal="center" vertical="center" wrapText="1"/>
    </xf>
    <xf numFmtId="0" fontId="28" fillId="5" borderId="53" xfId="19" applyFont="1" applyFill="1" applyBorder="1" applyAlignment="1">
      <alignment horizontal="center" vertical="center" wrapText="1"/>
    </xf>
    <xf numFmtId="0" fontId="28" fillId="5" borderId="54" xfId="19" applyFont="1" applyFill="1" applyBorder="1" applyAlignment="1">
      <alignment horizontal="left" vertical="center" wrapText="1"/>
    </xf>
    <xf numFmtId="0" fontId="28" fillId="5" borderId="55" xfId="19" applyFont="1" applyFill="1" applyBorder="1" applyAlignment="1">
      <alignment horizontal="center" vertical="center" wrapText="1"/>
    </xf>
    <xf numFmtId="0" fontId="7" fillId="4" borderId="5" xfId="19" applyFont="1" applyFill="1" applyBorder="1" applyAlignment="1">
      <alignment horizontal="center" vertical="center"/>
    </xf>
    <xf numFmtId="1" fontId="12" fillId="3" borderId="5" xfId="19" applyNumberFormat="1" applyFont="1" applyFill="1" applyBorder="1" applyAlignment="1">
      <alignment horizontal="center" vertical="center"/>
    </xf>
    <xf numFmtId="0" fontId="15" fillId="4" borderId="5" xfId="2" applyFont="1" applyFill="1" applyBorder="1" applyAlignment="1">
      <alignment horizontal="left" vertical="top"/>
    </xf>
    <xf numFmtId="0" fontId="15" fillId="4" borderId="15" xfId="2" applyFont="1" applyFill="1" applyBorder="1" applyAlignment="1">
      <alignment horizontal="left" vertical="top"/>
    </xf>
    <xf numFmtId="0" fontId="15" fillId="4" borderId="15" xfId="10" applyFont="1" applyFill="1" applyBorder="1" applyAlignment="1">
      <alignment horizontal="left" vertical="top"/>
    </xf>
    <xf numFmtId="0" fontId="24" fillId="4" borderId="15" xfId="2" applyFont="1" applyFill="1" applyBorder="1" applyAlignment="1">
      <alignment horizontal="left" vertical="top"/>
    </xf>
    <xf numFmtId="0" fontId="13" fillId="0" borderId="0" xfId="10" applyFont="1" applyAlignment="1">
      <alignment wrapText="1"/>
    </xf>
    <xf numFmtId="0" fontId="13" fillId="0" borderId="0" xfId="10" applyFont="1" applyAlignment="1">
      <alignment horizontal="center" wrapText="1"/>
    </xf>
    <xf numFmtId="0" fontId="19" fillId="4" borderId="3" xfId="10" applyFont="1" applyFill="1" applyBorder="1" applyAlignment="1">
      <alignment horizontal="left" wrapText="1"/>
    </xf>
    <xf numFmtId="171" fontId="15" fillId="3" borderId="0" xfId="10" applyNumberFormat="1" applyFont="1" applyFill="1" applyAlignment="1">
      <alignment horizontal="center" wrapText="1"/>
    </xf>
    <xf numFmtId="0" fontId="13" fillId="3" borderId="0" xfId="10" applyFont="1" applyFill="1" applyAlignment="1">
      <alignment horizontal="left" wrapText="1"/>
    </xf>
    <xf numFmtId="0" fontId="13" fillId="3" borderId="0" xfId="10" applyFont="1" applyFill="1" applyAlignment="1">
      <alignment horizontal="center" wrapText="1"/>
    </xf>
    <xf numFmtId="0" fontId="13" fillId="3" borderId="8" xfId="10" applyFont="1" applyFill="1" applyBorder="1" applyAlignment="1">
      <alignment horizontal="center" wrapText="1"/>
    </xf>
    <xf numFmtId="0" fontId="27" fillId="8" borderId="0" xfId="10" applyFont="1" applyFill="1" applyAlignment="1">
      <alignment wrapText="1"/>
    </xf>
    <xf numFmtId="0" fontId="15" fillId="4" borderId="16" xfId="10" applyFont="1" applyFill="1" applyBorder="1" applyAlignment="1">
      <alignment horizontal="left" vertical="top" wrapText="1"/>
    </xf>
    <xf numFmtId="0" fontId="15" fillId="4" borderId="17" xfId="10" applyFont="1" applyFill="1" applyBorder="1" applyAlignment="1">
      <alignment horizontal="left" vertical="top" wrapText="1"/>
    </xf>
    <xf numFmtId="175" fontId="13" fillId="0" borderId="5" xfId="41" applyNumberFormat="1" applyFont="1" applyFill="1" applyBorder="1" applyAlignment="1" applyProtection="1">
      <alignment horizontal="left" wrapText="1"/>
    </xf>
    <xf numFmtId="174" fontId="13" fillId="0" borderId="5" xfId="40" applyNumberFormat="1" applyFont="1" applyBorder="1" applyAlignment="1" applyProtection="1">
      <alignment horizontal="center" wrapText="1"/>
      <protection locked="0"/>
    </xf>
    <xf numFmtId="175" fontId="13" fillId="0" borderId="5" xfId="41" applyNumberFormat="1" applyFont="1" applyBorder="1" applyAlignment="1" applyProtection="1">
      <alignment horizontal="left" wrapText="1"/>
    </xf>
    <xf numFmtId="175" fontId="15" fillId="0" borderId="5" xfId="10" applyNumberFormat="1" applyFont="1" applyBorder="1" applyAlignment="1">
      <alignment horizontal="center" wrapText="1"/>
    </xf>
    <xf numFmtId="174" fontId="15" fillId="0" borderId="5" xfId="40" applyNumberFormat="1" applyFont="1" applyBorder="1" applyAlignment="1" applyProtection="1">
      <alignment horizontal="center" wrapText="1"/>
    </xf>
    <xf numFmtId="0" fontId="13" fillId="3" borderId="0" xfId="10" applyFont="1" applyFill="1" applyAlignment="1">
      <alignment wrapText="1"/>
    </xf>
    <xf numFmtId="168" fontId="13" fillId="3" borderId="0" xfId="10" applyNumberFormat="1" applyFont="1" applyFill="1" applyAlignment="1">
      <alignment horizontal="center" wrapText="1"/>
    </xf>
    <xf numFmtId="0" fontId="15" fillId="4" borderId="16" xfId="2" applyFont="1" applyFill="1" applyBorder="1" applyAlignment="1">
      <alignment horizontal="left" vertical="top" wrapText="1"/>
    </xf>
    <xf numFmtId="0" fontId="15" fillId="4" borderId="17" xfId="2" applyFont="1" applyFill="1" applyBorder="1" applyAlignment="1">
      <alignment horizontal="left" vertical="top" wrapText="1"/>
    </xf>
    <xf numFmtId="174" fontId="13" fillId="0" borderId="5" xfId="11" applyNumberFormat="1" applyFont="1" applyBorder="1" applyAlignment="1" applyProtection="1">
      <alignment horizontal="center" wrapText="1"/>
      <protection locked="0"/>
    </xf>
    <xf numFmtId="174" fontId="15" fillId="0" borderId="5" xfId="12" applyNumberFormat="1" applyFont="1" applyBorder="1" applyAlignment="1" applyProtection="1">
      <alignment horizontal="center" wrapText="1"/>
    </xf>
    <xf numFmtId="174" fontId="13" fillId="0" borderId="5" xfId="12" applyNumberFormat="1" applyFont="1" applyBorder="1" applyAlignment="1" applyProtection="1">
      <alignment horizontal="center" wrapText="1"/>
      <protection locked="0"/>
    </xf>
    <xf numFmtId="174" fontId="15" fillId="0" borderId="5" xfId="30" applyNumberFormat="1" applyFont="1" applyBorder="1" applyAlignment="1" applyProtection="1">
      <alignment horizontal="center" wrapText="1"/>
    </xf>
    <xf numFmtId="0" fontId="15" fillId="4" borderId="15" xfId="2" applyFont="1" applyFill="1" applyBorder="1" applyAlignment="1">
      <alignment vertical="top" wrapText="1"/>
    </xf>
    <xf numFmtId="0" fontId="15" fillId="4" borderId="16" xfId="2" applyFont="1" applyFill="1" applyBorder="1" applyAlignment="1">
      <alignment vertical="top" wrapText="1"/>
    </xf>
    <xf numFmtId="0" fontId="15" fillId="4" borderId="17" xfId="2" applyFont="1" applyFill="1" applyBorder="1" applyAlignment="1">
      <alignment vertical="top" wrapText="1"/>
    </xf>
    <xf numFmtId="174" fontId="15" fillId="0" borderId="5" xfId="11" applyNumberFormat="1" applyFont="1" applyBorder="1" applyAlignment="1" applyProtection="1">
      <alignment horizontal="center" wrapText="1"/>
    </xf>
    <xf numFmtId="0" fontId="24" fillId="4" borderId="16" xfId="2" applyFont="1" applyFill="1" applyBorder="1" applyAlignment="1">
      <alignment horizontal="left" vertical="top" wrapText="1"/>
    </xf>
    <xf numFmtId="0" fontId="24" fillId="4" borderId="17" xfId="2" applyFont="1" applyFill="1" applyBorder="1" applyAlignment="1">
      <alignment horizontal="left" vertical="top" wrapText="1"/>
    </xf>
    <xf numFmtId="0" fontId="15" fillId="3" borderId="0" xfId="2" applyFont="1" applyFill="1" applyAlignment="1">
      <alignment horizontal="left" vertical="top" wrapText="1"/>
    </xf>
    <xf numFmtId="0" fontId="15" fillId="3" borderId="0" xfId="2" applyFont="1" applyFill="1" applyAlignment="1">
      <alignment horizontal="center" vertical="top" wrapText="1"/>
    </xf>
    <xf numFmtId="0" fontId="13" fillId="3" borderId="0" xfId="2" applyFont="1" applyFill="1" applyAlignment="1">
      <alignment horizontal="center" wrapText="1"/>
    </xf>
    <xf numFmtId="174" fontId="13" fillId="0" borderId="5" xfId="32" applyNumberFormat="1" applyFont="1" applyBorder="1" applyAlignment="1" applyProtection="1">
      <alignment horizontal="center" wrapText="1"/>
      <protection locked="0"/>
    </xf>
    <xf numFmtId="0" fontId="13" fillId="0" borderId="0" xfId="2" applyFont="1" applyAlignment="1">
      <alignment wrapText="1"/>
    </xf>
    <xf numFmtId="168" fontId="13" fillId="0" borderId="0" xfId="30" applyNumberFormat="1" applyFont="1" applyBorder="1" applyAlignment="1" applyProtection="1">
      <alignment horizontal="center" wrapText="1"/>
    </xf>
    <xf numFmtId="174" fontId="15" fillId="0" borderId="5" xfId="32" applyNumberFormat="1" applyFont="1" applyBorder="1" applyAlignment="1" applyProtection="1">
      <alignment horizontal="center" wrapText="1"/>
    </xf>
    <xf numFmtId="0" fontId="15" fillId="3" borderId="0" xfId="2" applyFont="1" applyFill="1" applyAlignment="1">
      <alignment horizontal="left" wrapText="1"/>
    </xf>
    <xf numFmtId="172" fontId="13" fillId="3" borderId="0" xfId="32" applyNumberFormat="1" applyFont="1" applyFill="1" applyBorder="1" applyAlignment="1" applyProtection="1">
      <alignment horizontal="center" wrapText="1"/>
    </xf>
    <xf numFmtId="167" fontId="13" fillId="0" borderId="0" xfId="32" applyFont="1" applyBorder="1" applyAlignment="1" applyProtection="1">
      <alignment horizontal="center" wrapText="1"/>
    </xf>
    <xf numFmtId="4" fontId="23" fillId="0" borderId="0" xfId="0" applyNumberFormat="1" applyFont="1" applyAlignment="1">
      <alignment horizontal="center" wrapText="1"/>
    </xf>
    <xf numFmtId="0" fontId="13" fillId="3" borderId="0" xfId="2" applyFont="1" applyFill="1" applyAlignment="1">
      <alignment wrapText="1"/>
    </xf>
    <xf numFmtId="0" fontId="13" fillId="3" borderId="13" xfId="10" applyFont="1" applyFill="1" applyBorder="1" applyAlignment="1">
      <alignment wrapText="1"/>
    </xf>
    <xf numFmtId="0" fontId="13" fillId="3" borderId="13" xfId="10" applyFont="1" applyFill="1" applyBorder="1" applyAlignment="1">
      <alignment horizontal="center" wrapText="1"/>
    </xf>
    <xf numFmtId="166" fontId="13" fillId="3" borderId="0" xfId="30" applyFont="1" applyFill="1" applyAlignment="1" applyProtection="1">
      <alignment horizontal="center" wrapText="1"/>
    </xf>
    <xf numFmtId="0" fontId="14" fillId="10" borderId="8" xfId="10" applyFont="1" applyFill="1" applyBorder="1" applyAlignment="1" applyProtection="1">
      <alignment vertical="center"/>
      <protection locked="0"/>
    </xf>
    <xf numFmtId="0" fontId="14" fillId="10" borderId="8" xfId="10" applyFont="1" applyFill="1" applyBorder="1" applyAlignment="1" applyProtection="1">
      <alignment vertical="center" wrapText="1"/>
      <protection locked="0"/>
    </xf>
    <xf numFmtId="0" fontId="13" fillId="0" borderId="59" xfId="2" applyFont="1" applyBorder="1"/>
    <xf numFmtId="0" fontId="13" fillId="0" borderId="60" xfId="2" applyFont="1" applyBorder="1"/>
    <xf numFmtId="174" fontId="8" fillId="10" borderId="21" xfId="40" applyNumberFormat="1" applyFont="1" applyFill="1" applyBorder="1" applyAlignment="1" applyProtection="1">
      <alignment horizontal="center" vertical="center"/>
    </xf>
    <xf numFmtId="0" fontId="19" fillId="4" borderId="3" xfId="10" applyFont="1" applyFill="1" applyBorder="1" applyAlignment="1">
      <alignment horizontal="left"/>
    </xf>
    <xf numFmtId="171" fontId="15" fillId="3" borderId="3" xfId="10" applyNumberFormat="1" applyFont="1" applyFill="1" applyBorder="1" applyAlignment="1">
      <alignment horizontal="center" wrapText="1"/>
    </xf>
    <xf numFmtId="0" fontId="22" fillId="4" borderId="5" xfId="2" applyFont="1" applyFill="1" applyBorder="1" applyAlignment="1">
      <alignment horizontal="center" vertical="center" wrapText="1"/>
    </xf>
    <xf numFmtId="0" fontId="30" fillId="3" borderId="0" xfId="0" applyFont="1" applyFill="1"/>
    <xf numFmtId="0" fontId="30" fillId="3" borderId="0" xfId="0" applyFont="1" applyFill="1" applyAlignment="1">
      <alignment vertical="center"/>
    </xf>
    <xf numFmtId="0" fontId="30" fillId="3" borderId="0" xfId="0" applyFont="1" applyFill="1" applyAlignment="1">
      <alignment horizontal="center"/>
    </xf>
    <xf numFmtId="0" fontId="30" fillId="3" borderId="0" xfId="0" applyFont="1" applyFill="1" applyAlignment="1">
      <alignment horizontal="right"/>
    </xf>
    <xf numFmtId="0" fontId="33" fillId="3" borderId="0" xfId="0" applyFont="1" applyFill="1" applyAlignment="1">
      <alignment vertical="center" wrapText="1"/>
    </xf>
    <xf numFmtId="0" fontId="30" fillId="0" borderId="61" xfId="0" applyFont="1" applyBorder="1" applyAlignment="1">
      <alignment vertical="center"/>
    </xf>
    <xf numFmtId="0" fontId="30" fillId="3" borderId="61" xfId="0" applyFont="1" applyFill="1" applyBorder="1" applyAlignment="1">
      <alignment vertical="center"/>
    </xf>
    <xf numFmtId="0" fontId="35" fillId="3" borderId="61" xfId="0" applyFont="1" applyFill="1" applyBorder="1" applyAlignment="1">
      <alignment vertical="center" wrapText="1"/>
    </xf>
    <xf numFmtId="0" fontId="37" fillId="3" borderId="0" xfId="0" applyFont="1" applyFill="1"/>
    <xf numFmtId="0" fontId="37" fillId="3" borderId="0" xfId="0" applyFont="1" applyFill="1" applyAlignment="1">
      <alignment horizontal="center"/>
    </xf>
    <xf numFmtId="0" fontId="37" fillId="0" borderId="61" xfId="0" applyFont="1" applyBorder="1" applyAlignment="1">
      <alignment vertical="center"/>
    </xf>
    <xf numFmtId="0" fontId="35" fillId="0" borderId="61" xfId="0" applyFont="1" applyBorder="1" applyAlignment="1">
      <alignment vertical="center" wrapText="1"/>
    </xf>
    <xf numFmtId="0" fontId="30" fillId="4" borderId="61" xfId="0" applyFont="1" applyFill="1" applyBorder="1" applyAlignment="1">
      <alignment horizontal="center" vertical="center" wrapText="1"/>
    </xf>
    <xf numFmtId="0" fontId="32" fillId="4" borderId="61" xfId="0" applyFont="1" applyFill="1" applyBorder="1" applyAlignment="1">
      <alignment horizontal="center" vertical="center" wrapText="1"/>
    </xf>
    <xf numFmtId="0" fontId="39" fillId="3" borderId="61" xfId="0" applyFont="1" applyFill="1" applyBorder="1"/>
    <xf numFmtId="0" fontId="36" fillId="3" borderId="0" xfId="0" applyFont="1" applyFill="1" applyAlignment="1">
      <alignment horizontal="left" vertical="top"/>
    </xf>
    <xf numFmtId="0" fontId="19" fillId="3" borderId="0" xfId="0" applyFont="1" applyFill="1" applyAlignment="1">
      <alignment vertical="center" wrapText="1"/>
    </xf>
    <xf numFmtId="0" fontId="30" fillId="0" borderId="65" xfId="0" applyFont="1" applyBorder="1" applyAlignment="1">
      <alignment vertical="center"/>
    </xf>
    <xf numFmtId="0" fontId="37" fillId="0" borderId="65" xfId="0" applyFont="1" applyBorder="1" applyAlignment="1">
      <alignment vertical="center"/>
    </xf>
    <xf numFmtId="0" fontId="30" fillId="3" borderId="65" xfId="0" applyFont="1" applyFill="1" applyBorder="1" applyAlignment="1">
      <alignment vertical="center"/>
    </xf>
    <xf numFmtId="0" fontId="35" fillId="3" borderId="61" xfId="0" applyFont="1" applyFill="1" applyBorder="1" applyAlignment="1">
      <alignment horizontal="center" vertical="center" wrapText="1"/>
    </xf>
    <xf numFmtId="0" fontId="35" fillId="0" borderId="61" xfId="0" applyFont="1" applyBorder="1" applyAlignment="1">
      <alignment horizontal="center" vertical="center" wrapText="1"/>
    </xf>
    <xf numFmtId="0" fontId="32" fillId="4" borderId="62" xfId="0" applyFont="1" applyFill="1" applyBorder="1" applyAlignment="1">
      <alignment horizontal="center" vertical="center" wrapText="1"/>
    </xf>
    <xf numFmtId="0" fontId="35" fillId="0" borderId="62" xfId="0" applyFont="1" applyBorder="1" applyAlignment="1">
      <alignment vertical="center" wrapText="1"/>
    </xf>
    <xf numFmtId="0" fontId="35" fillId="3" borderId="61" xfId="0" applyFont="1" applyFill="1" applyBorder="1" applyAlignment="1">
      <alignment horizontal="centerContinuous" vertical="center" wrapText="1"/>
    </xf>
    <xf numFmtId="0" fontId="49" fillId="0" borderId="71" xfId="0" applyFont="1" applyBorder="1" applyAlignment="1">
      <alignment vertical="center"/>
    </xf>
    <xf numFmtId="0" fontId="48" fillId="12" borderId="72" xfId="0" applyFont="1" applyFill="1" applyBorder="1" applyAlignment="1">
      <alignment horizontal="center" vertical="center"/>
    </xf>
    <xf numFmtId="0" fontId="48" fillId="12" borderId="73" xfId="0" applyFont="1" applyFill="1" applyBorder="1" applyAlignment="1">
      <alignment horizontal="center" vertical="center"/>
    </xf>
    <xf numFmtId="0" fontId="48" fillId="12" borderId="74" xfId="0" applyFont="1" applyFill="1" applyBorder="1" applyAlignment="1">
      <alignment horizontal="center" vertical="center"/>
    </xf>
    <xf numFmtId="0" fontId="49" fillId="0" borderId="75" xfId="0" applyFont="1" applyBorder="1" applyAlignment="1">
      <alignment horizontal="center" vertical="center"/>
    </xf>
    <xf numFmtId="0" fontId="49" fillId="0" borderId="76" xfId="0" applyFont="1" applyBorder="1" applyAlignment="1">
      <alignment vertical="center"/>
    </xf>
    <xf numFmtId="0" fontId="49" fillId="0" borderId="77" xfId="0" applyFont="1" applyBorder="1" applyAlignment="1">
      <alignment horizontal="center" vertical="center"/>
    </xf>
    <xf numFmtId="0" fontId="49" fillId="0" borderId="78" xfId="0" applyFont="1" applyBorder="1" applyAlignment="1">
      <alignment vertical="center"/>
    </xf>
    <xf numFmtId="0" fontId="49" fillId="0" borderId="79" xfId="0" applyFont="1" applyBorder="1" applyAlignment="1">
      <alignment vertical="center"/>
    </xf>
    <xf numFmtId="0" fontId="35" fillId="3" borderId="80" xfId="0" applyFont="1" applyFill="1" applyBorder="1" applyAlignment="1">
      <alignment horizontal="centerContinuous" vertical="center" wrapText="1"/>
    </xf>
    <xf numFmtId="0" fontId="44" fillId="4" borderId="81" xfId="0" applyFont="1" applyFill="1" applyBorder="1" applyAlignment="1">
      <alignment horizontal="center" vertical="center" wrapText="1"/>
    </xf>
    <xf numFmtId="0" fontId="44" fillId="4" borderId="82" xfId="0" applyFont="1" applyFill="1" applyBorder="1" applyAlignment="1">
      <alignment horizontal="center" vertical="center" wrapText="1"/>
    </xf>
    <xf numFmtId="0" fontId="44" fillId="4" borderId="83" xfId="0" applyFont="1" applyFill="1" applyBorder="1" applyAlignment="1">
      <alignment horizontal="center" vertical="center" wrapText="1"/>
    </xf>
    <xf numFmtId="0" fontId="35" fillId="3" borderId="84" xfId="0" applyFont="1" applyFill="1" applyBorder="1" applyAlignment="1">
      <alignment horizontal="centerContinuous" vertical="center" wrapText="1"/>
    </xf>
    <xf numFmtId="0" fontId="30" fillId="3" borderId="80" xfId="0" applyFont="1" applyFill="1" applyBorder="1" applyAlignment="1">
      <alignment vertical="center"/>
    </xf>
    <xf numFmtId="0" fontId="30" fillId="3" borderId="84" xfId="0" applyFont="1" applyFill="1" applyBorder="1" applyAlignment="1">
      <alignment vertical="center"/>
    </xf>
    <xf numFmtId="0" fontId="30" fillId="3" borderId="85" xfId="0" applyFont="1" applyFill="1" applyBorder="1" applyAlignment="1">
      <alignment vertical="center"/>
    </xf>
    <xf numFmtId="0" fontId="30" fillId="3" borderId="86" xfId="0" applyFont="1" applyFill="1" applyBorder="1" applyAlignment="1">
      <alignment vertical="center"/>
    </xf>
    <xf numFmtId="0" fontId="30" fillId="3" borderId="87" xfId="0" applyFont="1" applyFill="1" applyBorder="1" applyAlignment="1">
      <alignment vertical="center"/>
    </xf>
    <xf numFmtId="0" fontId="22" fillId="4" borderId="5" xfId="2" applyFont="1" applyFill="1" applyBorder="1" applyAlignment="1">
      <alignment horizontal="center" vertical="center"/>
    </xf>
    <xf numFmtId="0" fontId="22" fillId="4" borderId="56" xfId="2" applyFont="1" applyFill="1" applyBorder="1" applyAlignment="1">
      <alignment horizontal="center" vertical="center"/>
    </xf>
    <xf numFmtId="0" fontId="13" fillId="3" borderId="57" xfId="10" applyFont="1" applyFill="1" applyBorder="1" applyAlignment="1">
      <alignment horizontal="center" vertical="center"/>
    </xf>
    <xf numFmtId="0" fontId="13" fillId="3" borderId="58" xfId="10" applyFont="1" applyFill="1" applyBorder="1" applyAlignment="1">
      <alignment horizontal="center" vertical="center"/>
    </xf>
    <xf numFmtId="0" fontId="22" fillId="4" borderId="15" xfId="2" applyFont="1" applyFill="1" applyBorder="1" applyAlignment="1">
      <alignment horizontal="center" vertical="center" wrapText="1"/>
    </xf>
    <xf numFmtId="0" fontId="22" fillId="4" borderId="17"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22" fillId="4" borderId="5" xfId="2" applyFont="1" applyFill="1" applyBorder="1" applyAlignment="1">
      <alignment horizontal="center" vertical="center" wrapText="1"/>
    </xf>
    <xf numFmtId="0" fontId="27" fillId="9" borderId="18" xfId="10" applyFont="1" applyFill="1" applyBorder="1" applyAlignment="1" applyProtection="1">
      <alignment horizontal="center" vertical="center"/>
      <protection locked="0"/>
    </xf>
    <xf numFmtId="0" fontId="27" fillId="9" borderId="19" xfId="10" applyFont="1" applyFill="1" applyBorder="1" applyAlignment="1" applyProtection="1">
      <alignment horizontal="center" vertical="center"/>
      <protection locked="0"/>
    </xf>
    <xf numFmtId="0" fontId="27" fillId="9" borderId="20" xfId="10" applyFont="1" applyFill="1" applyBorder="1" applyAlignment="1" applyProtection="1">
      <alignment horizontal="center" vertical="center"/>
      <protection locked="0"/>
    </xf>
    <xf numFmtId="0" fontId="22" fillId="4" borderId="16" xfId="2" applyFont="1" applyFill="1" applyBorder="1" applyAlignment="1">
      <alignment horizontal="center" vertical="center" wrapText="1"/>
    </xf>
    <xf numFmtId="0" fontId="28" fillId="6" borderId="49" xfId="19" applyFont="1" applyFill="1" applyBorder="1" applyAlignment="1">
      <alignment horizontal="center" vertical="center"/>
    </xf>
    <xf numFmtId="0" fontId="28" fillId="6" borderId="50" xfId="19" applyFont="1" applyFill="1" applyBorder="1" applyAlignment="1">
      <alignment horizontal="center" vertical="center"/>
    </xf>
    <xf numFmtId="0" fontId="43" fillId="3" borderId="0" xfId="0" applyFont="1" applyFill="1" applyAlignment="1">
      <alignment horizontal="center" vertical="center" wrapText="1"/>
    </xf>
    <xf numFmtId="0" fontId="42" fillId="3" borderId="0" xfId="0" applyFont="1" applyFill="1" applyAlignment="1">
      <alignment horizontal="center" vertical="center" wrapText="1"/>
    </xf>
    <xf numFmtId="0" fontId="30" fillId="4" borderId="66" xfId="0" applyFont="1" applyFill="1" applyBorder="1" applyAlignment="1">
      <alignment horizontal="left" vertical="center" wrapText="1"/>
    </xf>
    <xf numFmtId="0" fontId="30" fillId="4" borderId="67"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69" xfId="0" applyFont="1" applyFill="1" applyBorder="1" applyAlignment="1">
      <alignment horizontal="left" vertical="center" wrapText="1"/>
    </xf>
    <xf numFmtId="0" fontId="30" fillId="4" borderId="68" xfId="0" applyFont="1" applyFill="1" applyBorder="1" applyAlignment="1">
      <alignment horizontal="left" vertical="center" wrapText="1"/>
    </xf>
    <xf numFmtId="0" fontId="30" fillId="4" borderId="62"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63" xfId="0" applyFont="1" applyFill="1" applyBorder="1" applyAlignment="1">
      <alignment horizontal="center" vertical="center"/>
    </xf>
    <xf numFmtId="0" fontId="30" fillId="0" borderId="62" xfId="0" applyFont="1" applyBorder="1" applyAlignment="1">
      <alignment horizontal="center" vertical="center"/>
    </xf>
    <xf numFmtId="0" fontId="30" fillId="0" borderId="64" xfId="0" applyFont="1" applyBorder="1" applyAlignment="1">
      <alignment horizontal="center" vertical="center"/>
    </xf>
    <xf numFmtId="0" fontId="30" fillId="0" borderId="63" xfId="0" applyFont="1" applyBorder="1" applyAlignment="1">
      <alignment horizontal="center" vertical="center"/>
    </xf>
    <xf numFmtId="0" fontId="35" fillId="0" borderId="62" xfId="0" applyFont="1" applyBorder="1" applyAlignment="1">
      <alignment horizontal="center" vertical="center"/>
    </xf>
    <xf numFmtId="0" fontId="35" fillId="0" borderId="64" xfId="0" applyFont="1" applyBorder="1" applyAlignment="1">
      <alignment horizontal="center" vertical="center"/>
    </xf>
    <xf numFmtId="0" fontId="35" fillId="0" borderId="63" xfId="0" applyFont="1" applyBorder="1" applyAlignment="1">
      <alignment horizontal="center" vertical="center"/>
    </xf>
    <xf numFmtId="0" fontId="35" fillId="3" borderId="62" xfId="0" applyFont="1" applyFill="1" applyBorder="1" applyAlignment="1">
      <alignment horizontal="center" vertical="center"/>
    </xf>
    <xf numFmtId="0" fontId="35" fillId="3" borderId="64" xfId="0" applyFont="1" applyFill="1" applyBorder="1" applyAlignment="1">
      <alignment horizontal="center" vertical="center"/>
    </xf>
    <xf numFmtId="0" fontId="35" fillId="3" borderId="63" xfId="0" applyFont="1" applyFill="1" applyBorder="1" applyAlignment="1">
      <alignment horizontal="center" vertical="center"/>
    </xf>
    <xf numFmtId="0" fontId="30" fillId="3" borderId="62" xfId="0" applyFont="1" applyFill="1" applyBorder="1" applyAlignment="1">
      <alignment horizontal="center" vertical="top"/>
    </xf>
    <xf numFmtId="0" fontId="30" fillId="3" borderId="64" xfId="0" applyFont="1" applyFill="1" applyBorder="1" applyAlignment="1">
      <alignment horizontal="center" vertical="top"/>
    </xf>
    <xf numFmtId="0" fontId="30" fillId="3" borderId="63" xfId="0" applyFont="1" applyFill="1" applyBorder="1" applyAlignment="1">
      <alignment horizontal="center" vertical="top"/>
    </xf>
    <xf numFmtId="0" fontId="35" fillId="3" borderId="62" xfId="0" applyFont="1" applyFill="1" applyBorder="1" applyAlignment="1">
      <alignment horizontal="center" vertical="center" wrapText="1"/>
    </xf>
    <xf numFmtId="0" fontId="35" fillId="3" borderId="64" xfId="0" applyFont="1" applyFill="1" applyBorder="1" applyAlignment="1">
      <alignment horizontal="center" vertical="center" wrapText="1"/>
    </xf>
    <xf numFmtId="0" fontId="35" fillId="3" borderId="63" xfId="0" applyFont="1" applyFill="1" applyBorder="1" applyAlignment="1">
      <alignment horizontal="center" vertical="center" wrapText="1"/>
    </xf>
    <xf numFmtId="0" fontId="34" fillId="11" borderId="62" xfId="0" applyFont="1" applyFill="1" applyBorder="1" applyAlignment="1">
      <alignment horizontal="center" vertical="center"/>
    </xf>
    <xf numFmtId="0" fontId="34" fillId="11" borderId="64" xfId="0" applyFont="1" applyFill="1" applyBorder="1" applyAlignment="1">
      <alignment horizontal="center" vertical="center"/>
    </xf>
    <xf numFmtId="0" fontId="34" fillId="11" borderId="63" xfId="0" applyFont="1" applyFill="1" applyBorder="1" applyAlignment="1">
      <alignment horizontal="center" vertical="center"/>
    </xf>
    <xf numFmtId="0" fontId="30" fillId="4" borderId="62"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0" fillId="4" borderId="61" xfId="0" applyFont="1" applyFill="1" applyBorder="1" applyAlignment="1">
      <alignment horizontal="center" vertical="center"/>
    </xf>
    <xf numFmtId="0" fontId="30" fillId="0" borderId="61" xfId="0" applyFont="1" applyBorder="1" applyAlignment="1">
      <alignment horizontal="center" vertical="center"/>
    </xf>
    <xf numFmtId="0" fontId="45" fillId="4" borderId="88" xfId="0" applyFont="1" applyFill="1" applyBorder="1" applyAlignment="1">
      <alignment horizontal="justify" vertical="top" wrapText="1"/>
    </xf>
    <xf numFmtId="0" fontId="45" fillId="4" borderId="89" xfId="0" applyFont="1" applyFill="1" applyBorder="1" applyAlignment="1">
      <alignment horizontal="justify" vertical="top" wrapText="1"/>
    </xf>
    <xf numFmtId="0" fontId="45" fillId="4" borderId="90" xfId="0" applyFont="1" applyFill="1" applyBorder="1" applyAlignment="1">
      <alignment horizontal="justify" vertical="top" wrapText="1"/>
    </xf>
    <xf numFmtId="0" fontId="34" fillId="11" borderId="70" xfId="0" applyFont="1" applyFill="1" applyBorder="1" applyAlignment="1">
      <alignment horizontal="center" vertical="center"/>
    </xf>
  </cellXfs>
  <cellStyles count="49">
    <cellStyle name="Millares" xfId="41" builtinId="3"/>
    <cellStyle name="Millares [0] 2" xfId="14" xr:uid="{00000000-0005-0000-0000-000002000000}"/>
    <cellStyle name="Millares [0] 2 2" xfId="35" xr:uid="{00000000-0005-0000-0000-000003000000}"/>
    <cellStyle name="Millares [0] 3" xfId="4" xr:uid="{00000000-0005-0000-0000-000004000000}"/>
    <cellStyle name="Millares [0] 3 2" xfId="31" xr:uid="{00000000-0005-0000-0000-000005000000}"/>
    <cellStyle name="Millares [0] 4" xfId="25" xr:uid="{00000000-0005-0000-0000-000006000000}"/>
    <cellStyle name="Millares 10" xfId="46" xr:uid="{00000000-0005-0000-0000-000007000000}"/>
    <cellStyle name="Millares 2" xfId="11" xr:uid="{00000000-0005-0000-0000-000008000000}"/>
    <cellStyle name="Millares 2 2" xfId="43" xr:uid="{00000000-0005-0000-0000-000009000000}"/>
    <cellStyle name="Millares 3" xfId="3" xr:uid="{00000000-0005-0000-0000-00000A000000}"/>
    <cellStyle name="Millares 3 2" xfId="30" xr:uid="{00000000-0005-0000-0000-00000B000000}"/>
    <cellStyle name="Millares 4" xfId="22" xr:uid="{00000000-0005-0000-0000-00000C000000}"/>
    <cellStyle name="Millares 4 2" xfId="38" xr:uid="{00000000-0005-0000-0000-00000D000000}"/>
    <cellStyle name="Millares 5" xfId="26" xr:uid="{00000000-0005-0000-0000-00000E000000}"/>
    <cellStyle name="Millones" xfId="5" xr:uid="{00000000-0005-0000-0000-00000F000000}"/>
    <cellStyle name="Moneda" xfId="40" builtinId="4"/>
    <cellStyle name="Moneda [0] 2" xfId="29" xr:uid="{00000000-0005-0000-0000-000011000000}"/>
    <cellStyle name="Moneda 2" xfId="12" xr:uid="{00000000-0005-0000-0000-000012000000}"/>
    <cellStyle name="Moneda 3" xfId="6" xr:uid="{00000000-0005-0000-0000-000013000000}"/>
    <cellStyle name="Moneda 3 2" xfId="32" xr:uid="{00000000-0005-0000-0000-000014000000}"/>
    <cellStyle name="Neutral 2" xfId="15" xr:uid="{00000000-0005-0000-0000-000015000000}"/>
    <cellStyle name="Neutral 3" xfId="7" xr:uid="{00000000-0005-0000-0000-000016000000}"/>
    <cellStyle name="Normal" xfId="0" builtinId="0"/>
    <cellStyle name="Normal 2" xfId="10" xr:uid="{00000000-0005-0000-0000-000018000000}"/>
    <cellStyle name="Normal 2 2" xfId="47" xr:uid="{00000000-0005-0000-0000-000019000000}"/>
    <cellStyle name="Normal 3" xfId="13" xr:uid="{00000000-0005-0000-0000-00001A000000}"/>
    <cellStyle name="Normal 4" xfId="19" xr:uid="{00000000-0005-0000-0000-00001B000000}"/>
    <cellStyle name="Normal 5" xfId="20" xr:uid="{00000000-0005-0000-0000-00001C000000}"/>
    <cellStyle name="Normal 6" xfId="2" xr:uid="{00000000-0005-0000-0000-00001D000000}"/>
    <cellStyle name="Normal 6 2" xfId="39" xr:uid="{00000000-0005-0000-0000-00001E000000}"/>
    <cellStyle name="Normal 7" xfId="21" xr:uid="{00000000-0005-0000-0000-00001F000000}"/>
    <cellStyle name="Normal 7 2" xfId="37" xr:uid="{00000000-0005-0000-0000-000020000000}"/>
    <cellStyle name="Normal 8" xfId="28" xr:uid="{00000000-0005-0000-0000-000021000000}"/>
    <cellStyle name="Porcentaje" xfId="1" builtinId="5"/>
    <cellStyle name="Porcentaje 2" xfId="16" xr:uid="{00000000-0005-0000-0000-000024000000}"/>
    <cellStyle name="Porcentaje 2 2" xfId="36" xr:uid="{00000000-0005-0000-0000-000025000000}"/>
    <cellStyle name="Porcentaje 2 3" xfId="45" xr:uid="{00000000-0005-0000-0000-000026000000}"/>
    <cellStyle name="Porcentaje 2 4" xfId="48" xr:uid="{00000000-0005-0000-0000-000027000000}"/>
    <cellStyle name="Porcentaje 3" xfId="17" xr:uid="{00000000-0005-0000-0000-000028000000}"/>
    <cellStyle name="Porcentaje 4" xfId="8" xr:uid="{00000000-0005-0000-0000-000029000000}"/>
    <cellStyle name="Porcentaje 4 2" xfId="33" xr:uid="{00000000-0005-0000-0000-00002A000000}"/>
    <cellStyle name="Porcentaje 4 2 2" xfId="44" xr:uid="{00000000-0005-0000-0000-00002B000000}"/>
    <cellStyle name="Porcentaje 4 3" xfId="42" xr:uid="{00000000-0005-0000-0000-00002C000000}"/>
    <cellStyle name="Porcentaje 5" xfId="27" xr:uid="{00000000-0005-0000-0000-00002D000000}"/>
    <cellStyle name="Total 2" xfId="18" xr:uid="{00000000-0005-0000-0000-00002E000000}"/>
    <cellStyle name="Total 2 2" xfId="24" xr:uid="{00000000-0005-0000-0000-00002F000000}"/>
    <cellStyle name="Total 3" xfId="9" xr:uid="{00000000-0005-0000-0000-000030000000}"/>
    <cellStyle name="Total 3 2" xfId="34" xr:uid="{00000000-0005-0000-0000-000031000000}"/>
    <cellStyle name="Total 4" xfId="23" xr:uid="{00000000-0005-0000-0000-000032000000}"/>
  </cellStyles>
  <dxfs count="5">
    <dxf>
      <font>
        <color rgb="FF9C0006"/>
      </font>
    </dxf>
    <dxf>
      <font>
        <color rgb="FF9C0006"/>
      </font>
      <fill>
        <patternFill>
          <bgColor rgb="FFFFC7CE"/>
        </patternFill>
      </fill>
    </dxf>
    <dxf>
      <font>
        <color rgb="FF9C0006"/>
      </font>
      <fill>
        <patternFill>
          <bgColor rgb="FFFFC7CE"/>
        </patternFill>
      </fill>
    </dxf>
    <dxf>
      <font>
        <color rgb="FF9C0006"/>
      </font>
    </dxf>
    <dxf>
      <font>
        <strike val="0"/>
        <condense val="0"/>
        <extend val="0"/>
        <color indexed="10"/>
      </font>
    </dxf>
  </dxfs>
  <tableStyles count="0" defaultTableStyle="TableStyleMedium2" defaultPivotStyle="PivotStyleLight16"/>
  <colors>
    <mruColors>
      <color rgb="FF2A7E54"/>
      <color rgb="FF12323A"/>
      <color rgb="FF908B4E"/>
      <color rgb="FF68CE9B"/>
      <color rgb="FF38AA71"/>
      <color rgb="FFFFFF5B"/>
      <color rgb="FFFFFF66"/>
      <color rgb="FFCCFF66"/>
      <color rgb="FFFFFF53"/>
      <color rgb="FF5AB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531</xdr:colOff>
      <xdr:row>0</xdr:row>
      <xdr:rowOff>1047750</xdr:rowOff>
    </xdr:to>
    <xdr:pic>
      <xdr:nvPicPr>
        <xdr:cNvPr id="2" name="Imagen 1">
          <a:extLst>
            <a:ext uri="{FF2B5EF4-FFF2-40B4-BE49-F238E27FC236}">
              <a16:creationId xmlns:a16="http://schemas.microsoft.com/office/drawing/2014/main" id="{BCF2EA47-B39C-49E7-B576-904BFEDB8337}"/>
            </a:ext>
          </a:extLst>
        </xdr:cNvPr>
        <xdr:cNvPicPr>
          <a:picLocks noChangeAspect="1"/>
        </xdr:cNvPicPr>
      </xdr:nvPicPr>
      <xdr:blipFill>
        <a:blip xmlns:r="http://schemas.openxmlformats.org/officeDocument/2006/relationships" r:embed="rId1"/>
        <a:stretch>
          <a:fillRect/>
        </a:stretch>
      </xdr:blipFill>
      <xdr:spPr>
        <a:xfrm>
          <a:off x="762000" y="0"/>
          <a:ext cx="7372881"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880535</xdr:colOff>
      <xdr:row>0</xdr:row>
      <xdr:rowOff>0</xdr:rowOff>
    </xdr:from>
    <xdr:to>
      <xdr:col>15</xdr:col>
      <xdr:colOff>201083</xdr:colOff>
      <xdr:row>5</xdr:row>
      <xdr:rowOff>36668</xdr:rowOff>
    </xdr:to>
    <xdr:pic>
      <xdr:nvPicPr>
        <xdr:cNvPr id="11" name="Imagen 10">
          <a:extLst>
            <a:ext uri="{FF2B5EF4-FFF2-40B4-BE49-F238E27FC236}">
              <a16:creationId xmlns:a16="http://schemas.microsoft.com/office/drawing/2014/main" id="{B3F7DA9B-CF03-21C5-C825-CC822D78D16A}"/>
            </a:ext>
          </a:extLst>
        </xdr:cNvPr>
        <xdr:cNvPicPr>
          <a:picLocks noChangeAspect="1"/>
        </xdr:cNvPicPr>
      </xdr:nvPicPr>
      <xdr:blipFill>
        <a:blip xmlns:r="http://schemas.openxmlformats.org/officeDocument/2006/relationships" r:embed="rId1"/>
        <a:stretch>
          <a:fillRect/>
        </a:stretch>
      </xdr:blipFill>
      <xdr:spPr>
        <a:xfrm>
          <a:off x="880535" y="0"/>
          <a:ext cx="11692465" cy="6716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gro.sharepoint.com/ARCHIVOS1/archivos%20de%20programa/INDICES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formatica\DirBPYME\Documents%20and%20Settings\e.credito10\Configuraci&#243;n%20local\Archivos%20temporales%20de%20Internet\OLK8A\ACCESS\PYM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agro.sharepoint.com/Documents%20and%20Settings/TOSHIBA/Escritorio/MC/Formulario%20liquidez-2034%20SEMANA%20AL%2022%20DE%20NOVIEMB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rencia%20de%20Riesgos\MODELO%20SUPERSOLIDARIA%20FINAGRO\3.%20ANALISIS%20DE%20ENTIDADES\INTEGRADOR%20MENSUAL%202018%20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inagro.sharepoint.com/Documents%20and%20Settings/whernandez/Configuraci&#243;n%20local/Archivos%20temporales%20de%20Internet/OLK44/MAQUETA%20PYME%202011%20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inagro.sharepoint.com/Documents%20and%20Settings/duggirp.NWIE/Desktop/Post%20ide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inagro.sharepoint.com/Archivos%20FINAGRO%202021/Archivos%20FINAGRO%202021/ARCHIVOS%20FINAGRO%202020/Modelo%20Scoring%20propuesto%20Consultoras/indicadores%20Supersolidari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inagro.sharepoint.com/Direccion%20de%20Riesgos/MODELO%20SUPERSOLIDARIA%20FINAGRO/MODELO%20DE%20CALCULO%20DE%20LIMITES%20APROBADO%20JD290920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o"/>
      <sheetName val="Ingreso"/>
      <sheetName val="Dialogo2"/>
      <sheetName val="Dialogo3"/>
      <sheetName val="Principal"/>
      <sheetName val="Encaje"/>
      <sheetName val="Posicion Moneda"/>
      <sheetName val="Indice de Liquidez"/>
      <sheetName val="estructural"/>
      <sheetName val="fondos disponible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M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estructural FORMATO"/>
      <sheetName val="estructural"/>
      <sheetName val="portafolio"/>
      <sheetName val="fondos disponibles"/>
      <sheetName val="instructivo portafolio"/>
      <sheetName val="tablas portafolio"/>
      <sheetName val="concentracion deposito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GRADOR"/>
      <sheetName val="GRAFICAS"/>
      <sheetName val="ENE"/>
      <sheetName val="FEB"/>
      <sheetName val="MAR"/>
      <sheetName val="ABR"/>
      <sheetName val="MAY"/>
      <sheetName val="JUN"/>
      <sheetName val="JUL"/>
      <sheetName val="AGO"/>
      <sheetName val="SEP"/>
      <sheetName val="OCT"/>
      <sheetName val="NOV"/>
      <sheetName val="DI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3)"/>
      <sheetName val="Datos comunes"/>
      <sheetName val="ESTADOS FINANCIEROS"/>
      <sheetName val="EMPRESA"/>
      <sheetName val="TABLA"/>
      <sheetName val="OFICINA"/>
      <sheetName val="EVALUACION"/>
      <sheetName val="PRESENTACION"/>
      <sheetName val="CIFRAS"/>
      <sheetName val="PROD PROPIOS"/>
      <sheetName val="PROD REDESCUENTO"/>
      <sheetName val="SIMULTANEA"/>
      <sheetName val="CARGUE AUTOMATICO"/>
      <sheetName val="SCORING 2"/>
      <sheetName val="Informe de  Crédito"/>
      <sheetName val="PEQUEÑAS"/>
      <sheetName val="Hoja2 (2)"/>
      <sheetName val="ENVIO MTI"/>
      <sheetName val="SIMULADOR (2)"/>
      <sheetName val="CALCULOS"/>
      <sheetName val="DCLARA RTA"/>
      <sheetName val="HOMOLOGACIONES"/>
      <sheetName val="Par. Cualitativa"/>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r with a twist"/>
      <sheetName val="data around the clock"/>
      <sheetName val="clock using donut chart - fun"/>
      <sheetName val="symbols in axis labels"/>
      <sheetName val="type ahead combo"/>
      <sheetName val="Sheet3"/>
      <sheetName val="Date with my sheet"/>
      <sheetName val="gauge chart"/>
      <sheetName val="dice throw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ializada de AyC 143"/>
      <sheetName val="Multiactivas 34"/>
      <sheetName val="Indicadores"/>
      <sheetName val="Ponderaciones"/>
      <sheetName val="Actual Propuesto Sugerencia"/>
      <sheetName val="Indicadores Cualitativos"/>
      <sheetName val="Hoja1"/>
      <sheetName val="Indicadores-coopactfinanciera"/>
      <sheetName val="ejem"/>
      <sheetName val="puc"/>
      <sheetName val="Hoja3"/>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CION DE LA EMPRESA"/>
      <sheetName val="PROCESOS"/>
      <sheetName val="GOBIERNO CORPORATIVO"/>
      <sheetName val="FINANCIERAS"/>
      <sheetName val="COMPORTAMIENTO CARTERA"/>
      <sheetName val="ANALISIS DE LIQUIDEZ "/>
      <sheetName val="FORMULACIÓN CARTERA"/>
      <sheetName val="RESULTADOS"/>
      <sheetName val="GRÁFICO RESULTADO"/>
      <sheetName val="INFORMACIÓN DEBIDA MICROCREDITO"/>
      <sheetName val="INFORMACIÓN DEBIDA NO VIGILAD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2:AS324"/>
  <sheetViews>
    <sheetView showGridLines="0" zoomScale="70" zoomScaleNormal="70" workbookViewId="0">
      <selection activeCell="E24" sqref="E24"/>
    </sheetView>
  </sheetViews>
  <sheetFormatPr baseColWidth="10" defaultColWidth="0" defaultRowHeight="14.25" x14ac:dyDescent="0.2"/>
  <cols>
    <col min="1" max="1" width="3.42578125" style="2" customWidth="1"/>
    <col min="2" max="2" width="3.5703125" style="1" customWidth="1"/>
    <col min="3" max="3" width="32.5703125" style="2" customWidth="1"/>
    <col min="4" max="4" width="22" style="213" customWidth="1"/>
    <col min="5" max="12" width="22" style="214" customWidth="1"/>
    <col min="13" max="14" width="3" style="2" customWidth="1"/>
    <col min="15" max="15" width="4.42578125" style="2" customWidth="1"/>
    <col min="16" max="16" width="28.42578125" style="2" customWidth="1"/>
    <col min="17" max="17" width="27.42578125" style="2" customWidth="1"/>
    <col min="18" max="18" width="29.42578125" style="2" customWidth="1"/>
    <col min="19" max="19" width="27.42578125" style="2" customWidth="1"/>
    <col min="20" max="20" width="24.85546875" style="2" customWidth="1"/>
    <col min="21" max="21" width="3.5703125" style="2" customWidth="1"/>
    <col min="22" max="22" width="25.5703125" style="2" bestFit="1" customWidth="1"/>
    <col min="23" max="23" width="25.42578125" style="2" customWidth="1"/>
    <col min="24" max="24" width="34.42578125" style="2" customWidth="1"/>
    <col min="25" max="25" width="30.42578125" style="1" customWidth="1"/>
    <col min="26" max="26" width="25.5703125" style="1" customWidth="1"/>
    <col min="27" max="28" width="2.42578125" style="2" customWidth="1"/>
    <col min="29" max="29" width="2.85546875" style="1" customWidth="1"/>
    <col min="30" max="34" width="23.42578125" style="1" customWidth="1"/>
    <col min="35" max="35" width="11.42578125" style="1" customWidth="1"/>
    <col min="36" max="36" width="22.5703125" style="1" bestFit="1" customWidth="1"/>
    <col min="37" max="38" width="23" style="1" bestFit="1" customWidth="1"/>
    <col min="39" max="39" width="24" style="1" bestFit="1" customWidth="1"/>
    <col min="40" max="40" width="25.42578125" style="1" bestFit="1" customWidth="1"/>
    <col min="41" max="41" width="2.42578125" style="1" customWidth="1"/>
    <col min="42" max="42" width="3.85546875" style="1" customWidth="1"/>
    <col min="43" max="45" width="0" style="2" hidden="1" customWidth="1"/>
    <col min="46" max="16384" width="11.42578125" style="2" hidden="1"/>
  </cols>
  <sheetData>
    <row r="2" spans="2:45" ht="18" x14ac:dyDescent="0.25">
      <c r="C2" s="262" t="s">
        <v>0</v>
      </c>
      <c r="D2" s="215"/>
      <c r="E2" s="263" t="e">
        <f>AD11+AD14+AD29+AD32+AD38+AD41+AD48+AD51+AE48+AE51+AF48+AF51+AG48+AG51+AH48+AH51+AD84+AD87+AD94+AD97</f>
        <v>#REF!</v>
      </c>
      <c r="F2" s="216"/>
      <c r="I2" s="214">
        <f>135000/90</f>
        <v>1500</v>
      </c>
    </row>
    <row r="3" spans="2:45" x14ac:dyDescent="0.2">
      <c r="C3" s="16"/>
      <c r="D3" s="217"/>
      <c r="E3" s="218"/>
      <c r="F3" s="218"/>
    </row>
    <row r="4" spans="2:45" ht="18" x14ac:dyDescent="0.25">
      <c r="C4" s="262" t="s">
        <v>1</v>
      </c>
      <c r="D4" s="215"/>
      <c r="E4" s="263" t="e">
        <f>AE11+AE14+AE29+AE32+AE38+AE41+AJ48+AJ51+AK48+AK51+AL48+AL51+AM48+AM51+AN48+AN51+AE84+AE87+AE94+AE97</f>
        <v>#REF!</v>
      </c>
      <c r="F4" s="216"/>
    </row>
    <row r="5" spans="2:45" ht="15" thickBot="1" x14ac:dyDescent="0.25"/>
    <row r="6" spans="2:45" s="1" customFormat="1" ht="27" customHeight="1" thickBot="1" x14ac:dyDescent="0.25">
      <c r="B6" s="69"/>
      <c r="C6" s="257" t="e">
        <f>#REF!</f>
        <v>#REF!</v>
      </c>
      <c r="D6" s="258"/>
      <c r="E6" s="219"/>
      <c r="F6" s="219"/>
      <c r="G6" s="219"/>
      <c r="H6" s="219"/>
      <c r="I6" s="219"/>
      <c r="J6" s="219"/>
      <c r="K6" s="219"/>
      <c r="L6" s="219"/>
      <c r="M6" s="70"/>
      <c r="N6" s="2"/>
      <c r="O6" s="69"/>
      <c r="P6" s="125" t="s">
        <v>2</v>
      </c>
      <c r="Q6" s="93"/>
      <c r="R6" s="93"/>
      <c r="S6" s="93"/>
      <c r="T6" s="93"/>
      <c r="U6" s="93"/>
      <c r="V6" s="93"/>
      <c r="W6" s="93"/>
      <c r="X6" s="93"/>
      <c r="Y6" s="93"/>
      <c r="Z6" s="93"/>
      <c r="AA6" s="70"/>
      <c r="AB6" s="2"/>
      <c r="AC6" s="120"/>
      <c r="AD6" s="318" t="s">
        <v>3</v>
      </c>
      <c r="AE6" s="319"/>
      <c r="AF6" s="320"/>
      <c r="AG6" s="93"/>
      <c r="AH6" s="93"/>
      <c r="AI6" s="93"/>
      <c r="AJ6" s="93"/>
      <c r="AK6" s="93"/>
      <c r="AL6" s="93"/>
      <c r="AM6" s="93"/>
      <c r="AN6" s="93"/>
      <c r="AO6" s="121"/>
    </row>
    <row r="7" spans="2:45" ht="15.75" x14ac:dyDescent="0.25">
      <c r="B7" s="71"/>
      <c r="C7" s="33" t="s">
        <v>4</v>
      </c>
      <c r="D7" s="220"/>
      <c r="M7" s="72"/>
      <c r="O7" s="94"/>
      <c r="V7" s="1"/>
      <c r="W7" s="1"/>
      <c r="X7" s="1"/>
      <c r="AA7" s="72"/>
      <c r="AC7" s="71"/>
      <c r="AO7" s="122"/>
    </row>
    <row r="8" spans="2:45" s="1" customFormat="1" ht="15" x14ac:dyDescent="0.25">
      <c r="B8" s="71"/>
      <c r="C8" s="211" t="s">
        <v>5</v>
      </c>
      <c r="D8" s="221"/>
      <c r="E8" s="221"/>
      <c r="F8" s="221"/>
      <c r="G8" s="221"/>
      <c r="H8" s="221"/>
      <c r="I8" s="221"/>
      <c r="J8" s="221"/>
      <c r="K8" s="221"/>
      <c r="L8" s="222"/>
      <c r="M8" s="73"/>
      <c r="N8" s="6"/>
      <c r="O8" s="94"/>
      <c r="P8" s="133" t="s">
        <v>6</v>
      </c>
      <c r="Q8" s="133"/>
      <c r="R8" s="133"/>
      <c r="AA8" s="72"/>
      <c r="AB8" s="2"/>
      <c r="AC8" s="71"/>
      <c r="AO8" s="122"/>
    </row>
    <row r="9" spans="2:45" ht="30" x14ac:dyDescent="0.25">
      <c r="B9" s="71"/>
      <c r="C9" s="317" t="s">
        <v>7</v>
      </c>
      <c r="D9" s="313" t="e">
        <f>#REF!</f>
        <v>#REF!</v>
      </c>
      <c r="E9" s="314"/>
      <c r="F9" s="313" t="e">
        <f>#REF!</f>
        <v>#REF!</v>
      </c>
      <c r="G9" s="314"/>
      <c r="H9" s="313" t="e">
        <f>#REF!</f>
        <v>#REF!</v>
      </c>
      <c r="I9" s="314"/>
      <c r="J9" s="313" t="e">
        <f>#REF!</f>
        <v>#REF!</v>
      </c>
      <c r="K9" s="314"/>
      <c r="L9" s="264" t="e">
        <f>#REF!</f>
        <v>#REF!</v>
      </c>
      <c r="M9" s="74"/>
      <c r="N9" s="27"/>
      <c r="O9" s="95"/>
      <c r="P9" s="133" t="e">
        <f>#REF!</f>
        <v>#REF!</v>
      </c>
      <c r="Q9" s="133" t="e">
        <f>#REF!</f>
        <v>#REF!</v>
      </c>
      <c r="R9" s="133" t="e">
        <f>#REF!</f>
        <v>#REF!</v>
      </c>
      <c r="V9" s="1"/>
      <c r="W9" s="1"/>
      <c r="X9" s="1"/>
      <c r="Z9" s="140" t="s">
        <v>8</v>
      </c>
      <c r="AA9" s="96"/>
      <c r="AB9" s="35"/>
      <c r="AC9" s="71"/>
      <c r="AD9" s="2"/>
      <c r="AO9" s="122"/>
    </row>
    <row r="10" spans="2:45" ht="18.75" x14ac:dyDescent="0.2">
      <c r="B10" s="71"/>
      <c r="C10" s="317"/>
      <c r="D10" s="264" t="s">
        <v>9</v>
      </c>
      <c r="E10" s="264" t="s">
        <v>10</v>
      </c>
      <c r="F10" s="264" t="s">
        <v>9</v>
      </c>
      <c r="G10" s="264" t="s">
        <v>10</v>
      </c>
      <c r="H10" s="264" t="s">
        <v>9</v>
      </c>
      <c r="I10" s="264" t="s">
        <v>10</v>
      </c>
      <c r="J10" s="264" t="s">
        <v>9</v>
      </c>
      <c r="K10" s="264" t="s">
        <v>10</v>
      </c>
      <c r="L10" s="264" t="s">
        <v>10</v>
      </c>
      <c r="M10" s="74"/>
      <c r="N10" s="27"/>
      <c r="O10" s="95"/>
      <c r="P10" s="134" t="s">
        <v>11</v>
      </c>
      <c r="Q10" s="134" t="s">
        <v>11</v>
      </c>
      <c r="R10" s="134" t="s">
        <v>11</v>
      </c>
      <c r="V10" s="1"/>
      <c r="W10" s="1"/>
      <c r="X10" s="1"/>
      <c r="Z10" s="134" t="s">
        <v>12</v>
      </c>
      <c r="AA10" s="97"/>
      <c r="AB10" s="36"/>
      <c r="AC10" s="101"/>
      <c r="AD10" s="136" t="s">
        <v>13</v>
      </c>
      <c r="AE10" s="136" t="s">
        <v>14</v>
      </c>
      <c r="AF10" s="136" t="s">
        <v>15</v>
      </c>
      <c r="AO10" s="122"/>
      <c r="AQ10" s="1"/>
      <c r="AR10" s="1"/>
      <c r="AS10" s="1"/>
    </row>
    <row r="11" spans="2:45" x14ac:dyDescent="0.2">
      <c r="B11" s="71"/>
      <c r="C11" s="126" t="s">
        <v>16</v>
      </c>
      <c r="D11" s="223">
        <v>0</v>
      </c>
      <c r="E11" s="224">
        <v>0</v>
      </c>
      <c r="F11" s="223">
        <v>0</v>
      </c>
      <c r="G11" s="224">
        <v>0</v>
      </c>
      <c r="H11" s="223"/>
      <c r="I11" s="224">
        <v>0</v>
      </c>
      <c r="J11" s="223"/>
      <c r="K11" s="224">
        <v>0</v>
      </c>
      <c r="L11" s="224">
        <v>0</v>
      </c>
      <c r="M11" s="75"/>
      <c r="N11" s="7"/>
      <c r="O11" s="98"/>
      <c r="P11" s="135">
        <f>IF(OR(G11=0,E11=0),0,((G11-E11)/E11))</f>
        <v>0</v>
      </c>
      <c r="Q11" s="135">
        <f>IF(OR(I11=0,G11=0),0,((I11-G11)/G11))</f>
        <v>0</v>
      </c>
      <c r="R11" s="135">
        <f>IF(OR(L11=0,I11=0),0,((L11-I11)/I11))</f>
        <v>0</v>
      </c>
      <c r="V11" s="40"/>
      <c r="Z11" s="135">
        <f>AVERAGE(P11,Q11,R11)</f>
        <v>0</v>
      </c>
      <c r="AA11" s="99"/>
      <c r="AB11" s="37"/>
      <c r="AC11" s="71"/>
      <c r="AD11" s="141" t="e">
        <f>VLOOKUP(Z11,#REF!,3)</f>
        <v>#REF!</v>
      </c>
      <c r="AE11" s="141" t="e">
        <f>MAX(#REF!)</f>
        <v>#REF!</v>
      </c>
      <c r="AF11" s="141" t="e">
        <f>MIN(#REF!)</f>
        <v>#REF!</v>
      </c>
      <c r="AO11" s="122"/>
      <c r="AQ11" s="1"/>
      <c r="AR11" s="1"/>
      <c r="AS11" s="1"/>
    </row>
    <row r="12" spans="2:45" x14ac:dyDescent="0.2">
      <c r="B12" s="71"/>
      <c r="C12" s="126" t="s">
        <v>17</v>
      </c>
      <c r="D12" s="223">
        <v>0</v>
      </c>
      <c r="E12" s="224">
        <v>0</v>
      </c>
      <c r="F12" s="223">
        <v>0</v>
      </c>
      <c r="G12" s="224">
        <v>0</v>
      </c>
      <c r="H12" s="223"/>
      <c r="I12" s="224">
        <v>0</v>
      </c>
      <c r="J12" s="223"/>
      <c r="K12" s="224">
        <v>0</v>
      </c>
      <c r="L12" s="224">
        <v>0</v>
      </c>
      <c r="M12" s="75"/>
      <c r="N12" s="7"/>
      <c r="O12" s="98"/>
      <c r="P12" s="135">
        <f>IF(OR(G12=0,E12=0),0,((G12-E12)/E12))</f>
        <v>0</v>
      </c>
      <c r="Q12" s="135">
        <f>IF(OR(I12=0,G12=0),0,((I12-G12)/G12))</f>
        <v>0</v>
      </c>
      <c r="R12" s="135">
        <f>IF(OR(L12=0,I12=0),0,((L12-I12)/I12))</f>
        <v>0</v>
      </c>
      <c r="V12" s="40"/>
      <c r="Z12" s="135">
        <f>AVERAGE(P12,Q12,R12)</f>
        <v>0</v>
      </c>
      <c r="AA12" s="99"/>
      <c r="AB12" s="37"/>
      <c r="AC12" s="71"/>
      <c r="AD12" s="141"/>
      <c r="AE12" s="141"/>
      <c r="AF12" s="141"/>
      <c r="AO12" s="122"/>
      <c r="AQ12" s="1"/>
      <c r="AR12" s="1"/>
      <c r="AS12" s="1"/>
    </row>
    <row r="13" spans="2:45" x14ac:dyDescent="0.2">
      <c r="B13" s="71"/>
      <c r="C13" s="126" t="s">
        <v>18</v>
      </c>
      <c r="D13" s="225">
        <v>0</v>
      </c>
      <c r="E13" s="224">
        <v>0</v>
      </c>
      <c r="F13" s="225">
        <v>0</v>
      </c>
      <c r="G13" s="224">
        <v>0</v>
      </c>
      <c r="H13" s="225"/>
      <c r="I13" s="224">
        <v>0</v>
      </c>
      <c r="J13" s="225"/>
      <c r="K13" s="224">
        <v>0</v>
      </c>
      <c r="L13" s="224">
        <v>0</v>
      </c>
      <c r="M13" s="75"/>
      <c r="N13" s="7"/>
      <c r="O13" s="98"/>
      <c r="P13" s="135">
        <f>IF(OR(G13=0,E13=0),0,((G13-E13)/E13))</f>
        <v>0</v>
      </c>
      <c r="Q13" s="135">
        <f>IF(OR(I13=0,G13=0),0,((I13-G13)/G13))</f>
        <v>0</v>
      </c>
      <c r="R13" s="135">
        <f>IF(OR(L13=0,I13=0),0,((L13-I13)/I13))</f>
        <v>0</v>
      </c>
      <c r="V13" s="40"/>
      <c r="Z13" s="135">
        <f>AVERAGE(P13,Q13,R13)</f>
        <v>0</v>
      </c>
      <c r="AA13" s="99"/>
      <c r="AB13" s="37"/>
      <c r="AC13" s="71"/>
      <c r="AD13" s="141"/>
      <c r="AE13" s="141"/>
      <c r="AF13" s="141"/>
      <c r="AO13" s="122"/>
      <c r="AQ13" s="1"/>
      <c r="AR13" s="1"/>
      <c r="AS13" s="1"/>
    </row>
    <row r="14" spans="2:45" ht="15" x14ac:dyDescent="0.25">
      <c r="B14" s="71"/>
      <c r="C14" s="127" t="s">
        <v>19</v>
      </c>
      <c r="D14" s="226">
        <f>SUM(D11:D13)</f>
        <v>0</v>
      </c>
      <c r="E14" s="227">
        <f t="shared" ref="E14:L14" si="0">SUM(E11:E13)</f>
        <v>0</v>
      </c>
      <c r="F14" s="226">
        <f t="shared" si="0"/>
        <v>0</v>
      </c>
      <c r="G14" s="227">
        <f t="shared" si="0"/>
        <v>0</v>
      </c>
      <c r="H14" s="226">
        <f t="shared" si="0"/>
        <v>0</v>
      </c>
      <c r="I14" s="227">
        <f t="shared" si="0"/>
        <v>0</v>
      </c>
      <c r="J14" s="226">
        <f t="shared" si="0"/>
        <v>0</v>
      </c>
      <c r="K14" s="227">
        <f t="shared" si="0"/>
        <v>0</v>
      </c>
      <c r="L14" s="226">
        <f t="shared" si="0"/>
        <v>0</v>
      </c>
      <c r="M14" s="76"/>
      <c r="N14" s="8"/>
      <c r="O14" s="100"/>
      <c r="P14" s="135">
        <f>IF(OR(G14=0,E14=0),0,((G14-E14)/E14))</f>
        <v>0</v>
      </c>
      <c r="Q14" s="135">
        <f>IF(OR(I14=0,G14=0),0,((I14-G14)/G14))</f>
        <v>0</v>
      </c>
      <c r="R14" s="135">
        <f>IF(OR(L14=0,I14=0),0,((L14-I14)/I14))</f>
        <v>0</v>
      </c>
      <c r="V14" s="40"/>
      <c r="Z14" s="135">
        <f>AVERAGE(P14,Q14,R14)</f>
        <v>0</v>
      </c>
      <c r="AA14" s="99"/>
      <c r="AB14" s="37"/>
      <c r="AC14" s="71"/>
      <c r="AD14" s="141" t="e">
        <f>VLOOKUP(Z14,#REF!,3)</f>
        <v>#REF!</v>
      </c>
      <c r="AE14" s="141" t="e">
        <f>MAX(#REF!)</f>
        <v>#REF!</v>
      </c>
      <c r="AF14" s="141" t="e">
        <f>MAX(#REF!)</f>
        <v>#REF!</v>
      </c>
      <c r="AO14" s="122"/>
      <c r="AQ14" s="1"/>
      <c r="AR14" s="1"/>
      <c r="AS14" s="1"/>
    </row>
    <row r="15" spans="2:45" s="1" customFormat="1" x14ac:dyDescent="0.2">
      <c r="B15" s="71"/>
      <c r="D15" s="228"/>
      <c r="E15" s="229"/>
      <c r="F15" s="229"/>
      <c r="G15" s="218"/>
      <c r="H15" s="218"/>
      <c r="I15" s="218"/>
      <c r="J15" s="218"/>
      <c r="K15" s="218"/>
      <c r="L15" s="218"/>
      <c r="M15" s="72"/>
      <c r="N15" s="2"/>
      <c r="O15" s="101"/>
      <c r="AA15" s="72"/>
      <c r="AB15" s="2"/>
      <c r="AC15" s="71"/>
      <c r="AO15" s="122"/>
    </row>
    <row r="16" spans="2:45" s="1" customFormat="1" ht="15.75" x14ac:dyDescent="0.25">
      <c r="B16" s="71"/>
      <c r="C16" s="33" t="s">
        <v>20</v>
      </c>
      <c r="D16" s="220"/>
      <c r="E16" s="218"/>
      <c r="F16" s="218"/>
      <c r="G16" s="218"/>
      <c r="H16" s="218"/>
      <c r="I16" s="218"/>
      <c r="J16" s="218"/>
      <c r="K16" s="218"/>
      <c r="L16" s="218"/>
      <c r="M16" s="72"/>
      <c r="N16" s="2"/>
      <c r="O16" s="101"/>
      <c r="AA16" s="72"/>
      <c r="AB16" s="2"/>
      <c r="AC16" s="71"/>
      <c r="AO16" s="122"/>
    </row>
    <row r="17" spans="2:41" s="1" customFormat="1" ht="30" x14ac:dyDescent="0.25">
      <c r="B17" s="71"/>
      <c r="C17" s="210" t="s">
        <v>21</v>
      </c>
      <c r="D17" s="230"/>
      <c r="E17" s="230"/>
      <c r="F17" s="230"/>
      <c r="G17" s="230"/>
      <c r="H17" s="230"/>
      <c r="I17" s="230"/>
      <c r="J17" s="230"/>
      <c r="K17" s="230"/>
      <c r="L17" s="231"/>
      <c r="M17" s="72"/>
      <c r="N17" s="2"/>
      <c r="O17" s="101"/>
      <c r="Z17" s="140" t="s">
        <v>8</v>
      </c>
      <c r="AA17" s="72"/>
      <c r="AB17" s="2"/>
      <c r="AC17" s="71"/>
      <c r="AO17" s="122"/>
    </row>
    <row r="18" spans="2:41" ht="18.75" x14ac:dyDescent="0.2">
      <c r="B18" s="71"/>
      <c r="C18" s="317" t="s">
        <v>7</v>
      </c>
      <c r="D18" s="321" t="e">
        <f>D9</f>
        <v>#REF!</v>
      </c>
      <c r="E18" s="314"/>
      <c r="F18" s="313" t="e">
        <f>F9</f>
        <v>#REF!</v>
      </c>
      <c r="G18" s="314"/>
      <c r="H18" s="313" t="e">
        <f>H9</f>
        <v>#REF!</v>
      </c>
      <c r="I18" s="314"/>
      <c r="J18" s="313" t="e">
        <f>J9</f>
        <v>#REF!</v>
      </c>
      <c r="K18" s="314"/>
      <c r="L18" s="264" t="e">
        <f>L9</f>
        <v>#REF!</v>
      </c>
      <c r="M18" s="72"/>
      <c r="O18" s="101"/>
      <c r="P18" s="136" t="e">
        <f t="shared" ref="P18:R19" si="1">P9</f>
        <v>#REF!</v>
      </c>
      <c r="Q18" s="136" t="e">
        <f t="shared" si="1"/>
        <v>#REF!</v>
      </c>
      <c r="R18" s="136" t="e">
        <f t="shared" si="1"/>
        <v>#REF!</v>
      </c>
      <c r="S18" s="1"/>
      <c r="W18" s="1"/>
      <c r="X18" s="1"/>
      <c r="Z18" s="134" t="s">
        <v>12</v>
      </c>
      <c r="AA18" s="72"/>
      <c r="AC18" s="71"/>
      <c r="AO18" s="122"/>
    </row>
    <row r="19" spans="2:41" ht="18.75" x14ac:dyDescent="0.2">
      <c r="B19" s="71"/>
      <c r="C19" s="317"/>
      <c r="D19" s="264" t="s">
        <v>9</v>
      </c>
      <c r="E19" s="264" t="s">
        <v>22</v>
      </c>
      <c r="F19" s="264" t="s">
        <v>9</v>
      </c>
      <c r="G19" s="264" t="s">
        <v>22</v>
      </c>
      <c r="H19" s="264" t="s">
        <v>9</v>
      </c>
      <c r="I19" s="264" t="s">
        <v>22</v>
      </c>
      <c r="J19" s="264" t="s">
        <v>9</v>
      </c>
      <c r="K19" s="264" t="s">
        <v>22</v>
      </c>
      <c r="L19" s="264" t="s">
        <v>22</v>
      </c>
      <c r="M19" s="72"/>
      <c r="O19" s="101"/>
      <c r="P19" s="134" t="str">
        <f t="shared" si="1"/>
        <v>Valor de operaciones</v>
      </c>
      <c r="Q19" s="134" t="str">
        <f t="shared" si="1"/>
        <v>Valor de operaciones</v>
      </c>
      <c r="R19" s="134" t="str">
        <f t="shared" si="1"/>
        <v>Valor de operaciones</v>
      </c>
      <c r="S19" s="1"/>
      <c r="W19" s="1"/>
      <c r="X19" s="1"/>
      <c r="Z19" s="135">
        <f>AVERAGE(P20:R20)</f>
        <v>0</v>
      </c>
      <c r="AA19" s="72"/>
      <c r="AC19" s="71"/>
      <c r="AO19" s="122"/>
    </row>
    <row r="20" spans="2:41" x14ac:dyDescent="0.2">
      <c r="B20" s="71"/>
      <c r="C20" s="126" t="str">
        <f>C11</f>
        <v>Cartera Agropecuaria</v>
      </c>
      <c r="D20" s="223">
        <v>0</v>
      </c>
      <c r="E20" s="224">
        <v>0</v>
      </c>
      <c r="F20" s="223">
        <v>0</v>
      </c>
      <c r="G20" s="224">
        <v>0</v>
      </c>
      <c r="H20" s="223">
        <v>0</v>
      </c>
      <c r="I20" s="224">
        <v>0</v>
      </c>
      <c r="J20" s="223">
        <v>0</v>
      </c>
      <c r="K20" s="224">
        <v>0</v>
      </c>
      <c r="L20" s="232">
        <v>0</v>
      </c>
      <c r="M20" s="72"/>
      <c r="O20" s="102"/>
      <c r="P20" s="135">
        <f>IF(OR(G20=0,E20=0),0,((G20-E20)/E20))</f>
        <v>0</v>
      </c>
      <c r="Q20" s="135">
        <f>IF(OR(I20=0,G20=0),0,((I20-G20)/G20))</f>
        <v>0</v>
      </c>
      <c r="R20" s="135">
        <f>IF(OR(K20=0,I20=0),0,((K20-I20)/I20))</f>
        <v>0</v>
      </c>
      <c r="S20" s="1"/>
      <c r="W20" s="1"/>
      <c r="X20" s="1"/>
      <c r="Z20" s="135">
        <f>AVERAGE(P21:R21)</f>
        <v>0</v>
      </c>
      <c r="AA20" s="72"/>
      <c r="AC20" s="71"/>
      <c r="AO20" s="122"/>
    </row>
    <row r="21" spans="2:41" ht="15" x14ac:dyDescent="0.25">
      <c r="B21" s="71"/>
      <c r="C21" s="126" t="str">
        <f>C12</f>
        <v>Cartera No Agropecuaria</v>
      </c>
      <c r="D21" s="223">
        <v>0</v>
      </c>
      <c r="E21" s="224">
        <v>0</v>
      </c>
      <c r="F21" s="223">
        <v>0</v>
      </c>
      <c r="G21" s="224">
        <v>0</v>
      </c>
      <c r="H21" s="223">
        <v>0</v>
      </c>
      <c r="I21" s="224">
        <v>0</v>
      </c>
      <c r="J21" s="223">
        <v>0</v>
      </c>
      <c r="K21" s="224">
        <v>0</v>
      </c>
      <c r="L21" s="232">
        <v>0</v>
      </c>
      <c r="M21" s="72"/>
      <c r="O21" s="102"/>
      <c r="P21" s="135">
        <f>IF(OR(G21=0,E21=0),0,((G21-E21)/E21))</f>
        <v>0</v>
      </c>
      <c r="Q21" s="135">
        <f>IF(OR(I21=0,G21=0),0,((I21-G21)/G21))</f>
        <v>0</v>
      </c>
      <c r="R21" s="135">
        <f>IF(OR(K21=0,I21=0),0,((K21-I21)/I21))</f>
        <v>0</v>
      </c>
      <c r="S21" s="1"/>
      <c r="V21" s="41"/>
      <c r="W21" s="1"/>
      <c r="X21" s="1"/>
      <c r="Z21" s="135">
        <f>AVERAGE(P22:R22)</f>
        <v>0</v>
      </c>
      <c r="AA21" s="72"/>
      <c r="AC21" s="71"/>
      <c r="AO21" s="122"/>
    </row>
    <row r="22" spans="2:41" ht="15" x14ac:dyDescent="0.25">
      <c r="B22" s="71"/>
      <c r="C22" s="126" t="str">
        <f>C13</f>
        <v>Otra cartera de credito</v>
      </c>
      <c r="D22" s="225">
        <v>0</v>
      </c>
      <c r="E22" s="224">
        <v>0</v>
      </c>
      <c r="F22" s="225">
        <v>0</v>
      </c>
      <c r="G22" s="224">
        <v>0</v>
      </c>
      <c r="H22" s="225">
        <v>0</v>
      </c>
      <c r="I22" s="224">
        <v>0</v>
      </c>
      <c r="J22" s="225">
        <v>0</v>
      </c>
      <c r="K22" s="224">
        <v>0</v>
      </c>
      <c r="L22" s="232">
        <v>0</v>
      </c>
      <c r="M22" s="72"/>
      <c r="O22" s="102"/>
      <c r="P22" s="135">
        <f>IF(OR(G22=0,E22=0),0,((G22-E22)/E22))</f>
        <v>0</v>
      </c>
      <c r="Q22" s="135">
        <f>IF(OR(I22=0,G22=0),0,((I22-G22)/G22))</f>
        <v>0</v>
      </c>
      <c r="R22" s="135">
        <f>IF(OR(K22=0,I22=0),0,((K22-I22)/I22))</f>
        <v>0</v>
      </c>
      <c r="S22" s="1"/>
      <c r="V22" s="41"/>
      <c r="W22" s="1"/>
      <c r="X22" s="1"/>
      <c r="Z22" s="135">
        <f>AVERAGE(P23:R23)</f>
        <v>0</v>
      </c>
      <c r="AA22" s="72"/>
      <c r="AC22" s="71"/>
      <c r="AO22" s="122"/>
    </row>
    <row r="23" spans="2:41" ht="15" x14ac:dyDescent="0.25">
      <c r="B23" s="71"/>
      <c r="C23" s="127" t="str">
        <f>C14</f>
        <v>TOTAL</v>
      </c>
      <c r="D23" s="226">
        <f t="shared" ref="D23:L23" si="2">SUM(D20:D22)</f>
        <v>0</v>
      </c>
      <c r="E23" s="227">
        <f t="shared" si="2"/>
        <v>0</v>
      </c>
      <c r="F23" s="226">
        <f t="shared" si="2"/>
        <v>0</v>
      </c>
      <c r="G23" s="227">
        <f t="shared" si="2"/>
        <v>0</v>
      </c>
      <c r="H23" s="226">
        <f t="shared" si="2"/>
        <v>0</v>
      </c>
      <c r="I23" s="227">
        <f t="shared" si="2"/>
        <v>0</v>
      </c>
      <c r="J23" s="226">
        <f t="shared" si="2"/>
        <v>0</v>
      </c>
      <c r="K23" s="227">
        <f t="shared" si="2"/>
        <v>0</v>
      </c>
      <c r="L23" s="233">
        <f t="shared" si="2"/>
        <v>0</v>
      </c>
      <c r="M23" s="72"/>
      <c r="O23" s="102"/>
      <c r="P23" s="135">
        <f>IF(OR(G23=0,E23=0),0,((G23-E23)/E23))</f>
        <v>0</v>
      </c>
      <c r="Q23" s="135">
        <f>IF(OR(I23=0,G23=0),0,((I23-G23)/G23))</f>
        <v>0</v>
      </c>
      <c r="R23" s="135">
        <f>IF(OR(K23=0,I23=0),0,((K23-I23)/I23))</f>
        <v>0</v>
      </c>
      <c r="S23" s="1"/>
      <c r="V23" s="41"/>
      <c r="W23" s="41"/>
      <c r="X23" s="1"/>
      <c r="AA23" s="72"/>
      <c r="AC23" s="71"/>
      <c r="AO23" s="122"/>
    </row>
    <row r="24" spans="2:41" s="1" customFormat="1" ht="15" x14ac:dyDescent="0.25">
      <c r="B24" s="71"/>
      <c r="D24" s="228"/>
      <c r="E24" s="218"/>
      <c r="F24" s="218"/>
      <c r="G24" s="218"/>
      <c r="H24" s="218"/>
      <c r="I24" s="218"/>
      <c r="J24" s="218"/>
      <c r="K24" s="218"/>
      <c r="L24" s="214"/>
      <c r="M24" s="72"/>
      <c r="N24" s="2"/>
      <c r="O24" s="101"/>
      <c r="V24" s="41"/>
      <c r="W24" s="41"/>
      <c r="AA24" s="72"/>
      <c r="AB24" s="2"/>
      <c r="AC24" s="71"/>
      <c r="AO24" s="122"/>
    </row>
    <row r="25" spans="2:41" ht="15.75" x14ac:dyDescent="0.25">
      <c r="B25" s="71"/>
      <c r="C25" s="33" t="s">
        <v>23</v>
      </c>
      <c r="D25" s="220"/>
      <c r="M25" s="72"/>
      <c r="O25" s="103"/>
      <c r="V25" s="41"/>
      <c r="W25" s="41"/>
      <c r="X25" s="1"/>
      <c r="AA25" s="72"/>
      <c r="AC25" s="71"/>
      <c r="AO25" s="122"/>
    </row>
    <row r="26" spans="2:41" s="1" customFormat="1" ht="15" x14ac:dyDescent="0.25">
      <c r="B26" s="71"/>
      <c r="C26" s="210" t="s">
        <v>24</v>
      </c>
      <c r="D26" s="230"/>
      <c r="E26" s="230"/>
      <c r="F26" s="230"/>
      <c r="G26" s="230"/>
      <c r="H26" s="230"/>
      <c r="I26" s="230"/>
      <c r="J26" s="230"/>
      <c r="K26" s="230"/>
      <c r="L26" s="231"/>
      <c r="M26" s="77"/>
      <c r="N26" s="9"/>
      <c r="O26" s="103"/>
      <c r="P26" s="133" t="s">
        <v>6</v>
      </c>
      <c r="Q26" s="133"/>
      <c r="R26" s="133"/>
      <c r="V26" s="41"/>
      <c r="W26" s="41"/>
      <c r="AA26" s="72"/>
      <c r="AB26" s="2"/>
      <c r="AC26" s="71"/>
      <c r="AO26" s="122"/>
    </row>
    <row r="27" spans="2:41" ht="30" x14ac:dyDescent="0.25">
      <c r="B27" s="71"/>
      <c r="C27" s="309" t="s">
        <v>7</v>
      </c>
      <c r="D27" s="313" t="e">
        <f>+D9</f>
        <v>#REF!</v>
      </c>
      <c r="E27" s="314"/>
      <c r="F27" s="313" t="e">
        <f>+F9</f>
        <v>#REF!</v>
      </c>
      <c r="G27" s="314"/>
      <c r="H27" s="313" t="e">
        <f>+H9</f>
        <v>#REF!</v>
      </c>
      <c r="I27" s="314"/>
      <c r="J27" s="313" t="e">
        <f>+J9</f>
        <v>#REF!</v>
      </c>
      <c r="K27" s="314"/>
      <c r="L27" s="264" t="e">
        <f>L9</f>
        <v>#REF!</v>
      </c>
      <c r="M27" s="74"/>
      <c r="N27" s="27"/>
      <c r="O27" s="95"/>
      <c r="P27" s="133" t="e">
        <f>P9</f>
        <v>#REF!</v>
      </c>
      <c r="Q27" s="133" t="e">
        <f>Q9</f>
        <v>#REF!</v>
      </c>
      <c r="R27" s="133" t="e">
        <f>R9</f>
        <v>#REF!</v>
      </c>
      <c r="W27" s="1"/>
      <c r="X27" s="42"/>
      <c r="Z27" s="140" t="s">
        <v>8</v>
      </c>
      <c r="AA27" s="96"/>
      <c r="AB27" s="35"/>
      <c r="AC27" s="71"/>
      <c r="AD27" s="2"/>
      <c r="AO27" s="122"/>
    </row>
    <row r="28" spans="2:41" ht="18.75" x14ac:dyDescent="0.2">
      <c r="B28" s="71"/>
      <c r="C28" s="309"/>
      <c r="D28" s="264" t="s">
        <v>9</v>
      </c>
      <c r="E28" s="264" t="s">
        <v>10</v>
      </c>
      <c r="F28" s="264" t="s">
        <v>9</v>
      </c>
      <c r="G28" s="264" t="s">
        <v>10</v>
      </c>
      <c r="H28" s="264" t="s">
        <v>9</v>
      </c>
      <c r="I28" s="264" t="s">
        <v>10</v>
      </c>
      <c r="J28" s="264" t="s">
        <v>9</v>
      </c>
      <c r="K28" s="264" t="s">
        <v>10</v>
      </c>
      <c r="L28" s="264" t="s">
        <v>10</v>
      </c>
      <c r="M28" s="74"/>
      <c r="N28" s="27"/>
      <c r="O28" s="95"/>
      <c r="P28" s="134" t="s">
        <v>11</v>
      </c>
      <c r="Q28" s="134" t="s">
        <v>11</v>
      </c>
      <c r="R28" s="134" t="s">
        <v>11</v>
      </c>
      <c r="Z28" s="134" t="s">
        <v>12</v>
      </c>
      <c r="AA28" s="97"/>
      <c r="AB28" s="36"/>
      <c r="AC28" s="71"/>
      <c r="AD28" s="136" t="s">
        <v>13</v>
      </c>
      <c r="AE28" s="136" t="s">
        <v>14</v>
      </c>
      <c r="AF28" s="136" t="s">
        <v>15</v>
      </c>
      <c r="AO28" s="122"/>
    </row>
    <row r="29" spans="2:41" x14ac:dyDescent="0.2">
      <c r="B29" s="71"/>
      <c r="C29" s="128" t="str">
        <f>C20</f>
        <v>Cartera Agropecuaria</v>
      </c>
      <c r="D29" s="223">
        <v>0</v>
      </c>
      <c r="E29" s="224">
        <v>0</v>
      </c>
      <c r="F29" s="223">
        <v>0</v>
      </c>
      <c r="G29" s="224">
        <v>0</v>
      </c>
      <c r="H29" s="223">
        <v>0</v>
      </c>
      <c r="I29" s="224">
        <v>0</v>
      </c>
      <c r="J29" s="223">
        <v>0</v>
      </c>
      <c r="K29" s="224">
        <v>0</v>
      </c>
      <c r="L29" s="234">
        <v>0</v>
      </c>
      <c r="M29" s="75"/>
      <c r="N29" s="7"/>
      <c r="O29" s="104"/>
      <c r="P29" s="135">
        <f>IF(OR(G29=0,E29=0),0,((G29-E29)/E29))</f>
        <v>0</v>
      </c>
      <c r="Q29" s="135">
        <f>IF(OR(I29=0,G29=0),0,((I29-G29)/G29))</f>
        <v>0</v>
      </c>
      <c r="R29" s="135">
        <f>IF(OR(K29=0,I29=0),0,((K29-I29)/I29))</f>
        <v>0</v>
      </c>
      <c r="V29" s="40"/>
      <c r="W29" s="40"/>
      <c r="X29" s="40"/>
      <c r="Z29" s="135">
        <f>AVERAGE(P29,Q29,R29)</f>
        <v>0</v>
      </c>
      <c r="AA29" s="99"/>
      <c r="AB29" s="37"/>
      <c r="AC29" s="71"/>
      <c r="AD29" s="141" t="e">
        <f>VLOOKUP(Z29,#REF!,3)</f>
        <v>#REF!</v>
      </c>
      <c r="AE29" s="141" t="e">
        <f>MAX(#REF!)</f>
        <v>#REF!</v>
      </c>
      <c r="AF29" s="141" t="e">
        <f>MIN(#REF!)</f>
        <v>#REF!</v>
      </c>
      <c r="AO29" s="122"/>
    </row>
    <row r="30" spans="2:41" x14ac:dyDescent="0.2">
      <c r="B30" s="71"/>
      <c r="C30" s="128" t="str">
        <f>C21</f>
        <v>Cartera No Agropecuaria</v>
      </c>
      <c r="D30" s="223">
        <v>0</v>
      </c>
      <c r="E30" s="224">
        <v>0</v>
      </c>
      <c r="F30" s="223">
        <v>0</v>
      </c>
      <c r="G30" s="224">
        <v>0</v>
      </c>
      <c r="H30" s="223">
        <v>0</v>
      </c>
      <c r="I30" s="224">
        <v>0</v>
      </c>
      <c r="J30" s="223">
        <v>0</v>
      </c>
      <c r="K30" s="224">
        <v>0</v>
      </c>
      <c r="L30" s="234">
        <v>0</v>
      </c>
      <c r="M30" s="75"/>
      <c r="N30" s="7"/>
      <c r="O30" s="104"/>
      <c r="P30" s="135">
        <f>IF(OR(G30=0,E30=0),0,((G30-E30)/E30))</f>
        <v>0</v>
      </c>
      <c r="Q30" s="135">
        <f>IF(OR(I30=0,G30=0),0,((I30-G30)/G30))</f>
        <v>0</v>
      </c>
      <c r="R30" s="135">
        <f>IF(OR(K30=0,I30=0),0,((K30-I30)/I30))</f>
        <v>0</v>
      </c>
      <c r="V30" s="40"/>
      <c r="W30" s="40"/>
      <c r="X30" s="40"/>
      <c r="Z30" s="135">
        <f>AVERAGE(P30,Q30,R30)</f>
        <v>0</v>
      </c>
      <c r="AA30" s="99"/>
      <c r="AB30" s="37"/>
      <c r="AC30" s="71"/>
      <c r="AD30" s="142"/>
      <c r="AE30" s="141"/>
      <c r="AF30" s="141"/>
      <c r="AO30" s="122"/>
    </row>
    <row r="31" spans="2:41" x14ac:dyDescent="0.2">
      <c r="B31" s="71"/>
      <c r="C31" s="128" t="str">
        <f>C22</f>
        <v>Otra cartera de credito</v>
      </c>
      <c r="D31" s="225">
        <v>0</v>
      </c>
      <c r="E31" s="224">
        <v>0</v>
      </c>
      <c r="F31" s="225">
        <v>0</v>
      </c>
      <c r="G31" s="224">
        <v>0</v>
      </c>
      <c r="H31" s="225">
        <v>0</v>
      </c>
      <c r="I31" s="224">
        <v>0</v>
      </c>
      <c r="J31" s="225">
        <v>0</v>
      </c>
      <c r="K31" s="224">
        <v>0</v>
      </c>
      <c r="L31" s="234">
        <v>0</v>
      </c>
      <c r="M31" s="75"/>
      <c r="N31" s="7"/>
      <c r="O31" s="104"/>
      <c r="P31" s="135">
        <f>IF(OR(G31=0,E31=0),0,((G31-E31)/E31))</f>
        <v>0</v>
      </c>
      <c r="Q31" s="135">
        <f>IF(OR(I31=0,G31=0),0,((I31-G31)/G31))</f>
        <v>0</v>
      </c>
      <c r="R31" s="135">
        <f>IF(OR(K31=0,I31=0),0,((K31-I31)/I31))</f>
        <v>0</v>
      </c>
      <c r="V31" s="40"/>
      <c r="W31" s="40"/>
      <c r="X31" s="40"/>
      <c r="Z31" s="135">
        <f>AVERAGE(P31,Q31,R31)</f>
        <v>0</v>
      </c>
      <c r="AA31" s="99"/>
      <c r="AB31" s="37"/>
      <c r="AC31" s="71"/>
      <c r="AD31" s="142"/>
      <c r="AE31" s="141"/>
      <c r="AF31" s="141"/>
      <c r="AO31" s="122"/>
    </row>
    <row r="32" spans="2:41" ht="15" x14ac:dyDescent="0.25">
      <c r="B32" s="71"/>
      <c r="C32" s="129" t="str">
        <f>C23</f>
        <v>TOTAL</v>
      </c>
      <c r="D32" s="226">
        <f>SUM(D29:D31)</f>
        <v>0</v>
      </c>
      <c r="E32" s="227">
        <f t="shared" ref="E32:L32" si="3">SUM(E29:E31)</f>
        <v>0</v>
      </c>
      <c r="F32" s="226">
        <f>SUM(F29:F31)</f>
        <v>0</v>
      </c>
      <c r="G32" s="227">
        <f t="shared" si="3"/>
        <v>0</v>
      </c>
      <c r="H32" s="226">
        <f>SUM(H29:H31)</f>
        <v>0</v>
      </c>
      <c r="I32" s="227">
        <f t="shared" si="3"/>
        <v>0</v>
      </c>
      <c r="J32" s="226">
        <f>SUM(J29:J31)</f>
        <v>0</v>
      </c>
      <c r="K32" s="227">
        <f t="shared" si="3"/>
        <v>0</v>
      </c>
      <c r="L32" s="235">
        <f t="shared" si="3"/>
        <v>0</v>
      </c>
      <c r="M32" s="78"/>
      <c r="N32" s="28"/>
      <c r="O32" s="105"/>
      <c r="P32" s="135">
        <f>IF(OR(G32=0,E32=0),0,((G32-E32)/E32))</f>
        <v>0</v>
      </c>
      <c r="Q32" s="135">
        <f>IF(OR(I32=0,G32=0),0,((I32-G32)/G32))</f>
        <v>0</v>
      </c>
      <c r="R32" s="135">
        <f>IF(OR(K32=0,I32=0),0,((K32-I32)/I32))</f>
        <v>0</v>
      </c>
      <c r="X32" s="40"/>
      <c r="Z32" s="135">
        <f>AVERAGE(P32,Q32,R32)</f>
        <v>0</v>
      </c>
      <c r="AA32" s="99"/>
      <c r="AB32" s="37"/>
      <c r="AC32" s="71"/>
      <c r="AD32" s="141" t="e">
        <f>VLOOKUP(Z32,#REF!,3)</f>
        <v>#REF!</v>
      </c>
      <c r="AE32" s="141" t="e">
        <f>MAX(#REF!)</f>
        <v>#REF!</v>
      </c>
      <c r="AF32" s="141" t="e">
        <f>MIN(#REF!)</f>
        <v>#REF!</v>
      </c>
      <c r="AO32" s="122"/>
    </row>
    <row r="33" spans="2:45" s="1" customFormat="1" x14ac:dyDescent="0.2">
      <c r="B33" s="71"/>
      <c r="D33" s="228"/>
      <c r="E33" s="218"/>
      <c r="F33" s="218"/>
      <c r="G33" s="218"/>
      <c r="H33" s="218"/>
      <c r="I33" s="218"/>
      <c r="J33" s="218"/>
      <c r="K33" s="218"/>
      <c r="L33" s="218"/>
      <c r="M33" s="72"/>
      <c r="N33" s="2"/>
      <c r="O33" s="101"/>
      <c r="V33" s="2"/>
      <c r="W33" s="2"/>
      <c r="AA33" s="72"/>
      <c r="AB33" s="2"/>
      <c r="AC33" s="71"/>
      <c r="AD33" s="2"/>
      <c r="AO33" s="122"/>
    </row>
    <row r="34" spans="2:45" ht="15.75" x14ac:dyDescent="0.25">
      <c r="B34" s="71"/>
      <c r="C34" s="33" t="s">
        <v>25</v>
      </c>
      <c r="D34" s="220"/>
      <c r="L34" s="218"/>
      <c r="M34" s="72"/>
      <c r="O34" s="106"/>
      <c r="AA34" s="72"/>
      <c r="AC34" s="71"/>
      <c r="AO34" s="122"/>
    </row>
    <row r="35" spans="2:45" s="1" customFormat="1" ht="15" x14ac:dyDescent="0.2">
      <c r="B35" s="71"/>
      <c r="C35" s="209" t="s">
        <v>26</v>
      </c>
      <c r="D35" s="236"/>
      <c r="E35" s="237"/>
      <c r="F35" s="237"/>
      <c r="G35" s="237"/>
      <c r="H35" s="237"/>
      <c r="I35" s="237"/>
      <c r="J35" s="237"/>
      <c r="K35" s="237"/>
      <c r="L35" s="238"/>
      <c r="M35" s="79"/>
      <c r="N35" s="12"/>
      <c r="O35" s="106"/>
      <c r="P35" s="133" t="s">
        <v>6</v>
      </c>
      <c r="Q35" s="133"/>
      <c r="R35" s="133"/>
      <c r="V35" s="2"/>
      <c r="W35" s="2"/>
      <c r="AA35" s="72"/>
      <c r="AB35" s="2"/>
      <c r="AC35" s="71"/>
      <c r="AO35" s="122"/>
    </row>
    <row r="36" spans="2:45" ht="30" x14ac:dyDescent="0.25">
      <c r="B36" s="71"/>
      <c r="C36" s="309" t="s">
        <v>7</v>
      </c>
      <c r="D36" s="313" t="e">
        <f>+D27</f>
        <v>#REF!</v>
      </c>
      <c r="E36" s="314"/>
      <c r="F36" s="313" t="e">
        <f>+F27</f>
        <v>#REF!</v>
      </c>
      <c r="G36" s="314"/>
      <c r="H36" s="313" t="e">
        <f>+H27</f>
        <v>#REF!</v>
      </c>
      <c r="I36" s="314"/>
      <c r="J36" s="313" t="e">
        <f>+J27</f>
        <v>#REF!</v>
      </c>
      <c r="K36" s="314"/>
      <c r="L36" s="264" t="e">
        <f>L27</f>
        <v>#REF!</v>
      </c>
      <c r="M36" s="74"/>
      <c r="N36" s="27"/>
      <c r="O36" s="95"/>
      <c r="P36" s="133" t="e">
        <f>P27</f>
        <v>#REF!</v>
      </c>
      <c r="Q36" s="133" t="e">
        <f>Q27</f>
        <v>#REF!</v>
      </c>
      <c r="R36" s="133" t="e">
        <f>R27</f>
        <v>#REF!</v>
      </c>
      <c r="Z36" s="140" t="s">
        <v>8</v>
      </c>
      <c r="AA36" s="96"/>
      <c r="AB36" s="35"/>
      <c r="AC36" s="71"/>
      <c r="AO36" s="122"/>
    </row>
    <row r="37" spans="2:45" ht="18.75" x14ac:dyDescent="0.2">
      <c r="B37" s="71"/>
      <c r="C37" s="309"/>
      <c r="D37" s="264" t="s">
        <v>9</v>
      </c>
      <c r="E37" s="264" t="s">
        <v>10</v>
      </c>
      <c r="F37" s="264" t="s">
        <v>9</v>
      </c>
      <c r="G37" s="264" t="s">
        <v>10</v>
      </c>
      <c r="H37" s="264" t="s">
        <v>9</v>
      </c>
      <c r="I37" s="264" t="s">
        <v>10</v>
      </c>
      <c r="J37" s="264" t="s">
        <v>9</v>
      </c>
      <c r="K37" s="264" t="s">
        <v>10</v>
      </c>
      <c r="L37" s="264" t="s">
        <v>10</v>
      </c>
      <c r="M37" s="74"/>
      <c r="N37" s="27"/>
      <c r="O37" s="95"/>
      <c r="P37" s="134" t="s">
        <v>11</v>
      </c>
      <c r="Q37" s="134" t="s">
        <v>11</v>
      </c>
      <c r="R37" s="134" t="s">
        <v>11</v>
      </c>
      <c r="Z37" s="134" t="s">
        <v>12</v>
      </c>
      <c r="AA37" s="97"/>
      <c r="AB37" s="36"/>
      <c r="AC37" s="71"/>
      <c r="AD37" s="136" t="s">
        <v>13</v>
      </c>
      <c r="AE37" s="136" t="s">
        <v>14</v>
      </c>
      <c r="AF37" s="136" t="s">
        <v>15</v>
      </c>
      <c r="AO37" s="122"/>
    </row>
    <row r="38" spans="2:45" x14ac:dyDescent="0.2">
      <c r="B38" s="71"/>
      <c r="C38" s="130" t="str">
        <f>C29</f>
        <v>Cartera Agropecuaria</v>
      </c>
      <c r="D38" s="223">
        <v>0</v>
      </c>
      <c r="E38" s="224">
        <v>0</v>
      </c>
      <c r="F38" s="223">
        <v>0</v>
      </c>
      <c r="G38" s="224">
        <v>0</v>
      </c>
      <c r="H38" s="223">
        <v>0</v>
      </c>
      <c r="I38" s="224">
        <v>0</v>
      </c>
      <c r="J38" s="223">
        <v>0</v>
      </c>
      <c r="K38" s="224">
        <v>0</v>
      </c>
      <c r="L38" s="232">
        <v>0</v>
      </c>
      <c r="M38" s="80"/>
      <c r="N38" s="10"/>
      <c r="O38" s="107"/>
      <c r="P38" s="135">
        <f>IF(OR(G38=0,E38=0),0,((G38-E38)/E38))</f>
        <v>0</v>
      </c>
      <c r="Q38" s="135">
        <f>IF(OR(I38=0,G38=0),0,((I38-G38)/G38))</f>
        <v>0</v>
      </c>
      <c r="R38" s="135">
        <f>IF(OR(K38=0,I38=0),0,((K38-I38)/I38))</f>
        <v>0</v>
      </c>
      <c r="V38" s="40"/>
      <c r="W38" s="40"/>
      <c r="Z38" s="135">
        <f>AVERAGE(P38,Q38,R38)</f>
        <v>0</v>
      </c>
      <c r="AA38" s="99"/>
      <c r="AB38" s="37"/>
      <c r="AC38" s="71"/>
      <c r="AD38" s="141" t="e">
        <f>VLOOKUP(Z38,#REF!,3)</f>
        <v>#REF!</v>
      </c>
      <c r="AE38" s="141" t="e">
        <f>MAX(#REF!)</f>
        <v>#REF!</v>
      </c>
      <c r="AF38" s="141" t="e">
        <f>MIN(#REF!)</f>
        <v>#REF!</v>
      </c>
      <c r="AO38" s="122"/>
    </row>
    <row r="39" spans="2:45" x14ac:dyDescent="0.2">
      <c r="B39" s="71"/>
      <c r="C39" s="130" t="str">
        <f>C30</f>
        <v>Cartera No Agropecuaria</v>
      </c>
      <c r="D39" s="223">
        <v>0</v>
      </c>
      <c r="E39" s="224">
        <v>0</v>
      </c>
      <c r="F39" s="223">
        <v>0</v>
      </c>
      <c r="G39" s="224">
        <v>0</v>
      </c>
      <c r="H39" s="223">
        <v>0</v>
      </c>
      <c r="I39" s="224">
        <v>0</v>
      </c>
      <c r="J39" s="223">
        <v>0</v>
      </c>
      <c r="K39" s="224">
        <v>0</v>
      </c>
      <c r="L39" s="232">
        <v>0</v>
      </c>
      <c r="M39" s="80"/>
      <c r="N39" s="10"/>
      <c r="O39" s="107"/>
      <c r="P39" s="135">
        <f>IF(OR(G39=0,E39=0),0,((G39-E39)/E39))</f>
        <v>0</v>
      </c>
      <c r="Q39" s="135">
        <f>IF(OR(I39=0,G39=0),0,((I39-G39)/G39))</f>
        <v>0</v>
      </c>
      <c r="R39" s="135">
        <f>IF(OR(K39=0,I39=0),0,((K39-I39)/I39))</f>
        <v>0</v>
      </c>
      <c r="V39" s="40"/>
      <c r="W39" s="40"/>
      <c r="Z39" s="135">
        <f>AVERAGE(P39,Q39,R39)</f>
        <v>0</v>
      </c>
      <c r="AA39" s="99"/>
      <c r="AB39" s="37"/>
      <c r="AC39" s="71"/>
      <c r="AD39" s="142"/>
      <c r="AE39" s="141"/>
      <c r="AF39" s="141"/>
      <c r="AO39" s="122"/>
    </row>
    <row r="40" spans="2:45" x14ac:dyDescent="0.2">
      <c r="B40" s="71"/>
      <c r="C40" s="130" t="str">
        <f>C31</f>
        <v>Otra cartera de credito</v>
      </c>
      <c r="D40" s="225">
        <v>0</v>
      </c>
      <c r="E40" s="224">
        <v>0</v>
      </c>
      <c r="F40" s="225">
        <v>0</v>
      </c>
      <c r="G40" s="224">
        <v>0</v>
      </c>
      <c r="H40" s="225">
        <v>0</v>
      </c>
      <c r="I40" s="224">
        <v>0</v>
      </c>
      <c r="J40" s="225">
        <v>0</v>
      </c>
      <c r="K40" s="224">
        <v>0</v>
      </c>
      <c r="L40" s="232">
        <v>0</v>
      </c>
      <c r="M40" s="80"/>
      <c r="N40" s="10"/>
      <c r="O40" s="107"/>
      <c r="P40" s="135">
        <f>IF(OR(G40=0,E40=0),0,((G40-E40)/E40))</f>
        <v>0</v>
      </c>
      <c r="Q40" s="135">
        <f>IF(OR(I40=0,G40=0),0,((I40-G40)/G40))</f>
        <v>0</v>
      </c>
      <c r="R40" s="135">
        <f>IF(OR(K40=0,I40=0),0,((K40-I40)/I40))</f>
        <v>0</v>
      </c>
      <c r="V40" s="40"/>
      <c r="W40" s="40"/>
      <c r="Z40" s="135">
        <f>AVERAGE(P40,Q40,R40)</f>
        <v>0</v>
      </c>
      <c r="AA40" s="99"/>
      <c r="AB40" s="37"/>
      <c r="AC40" s="71"/>
      <c r="AD40" s="142"/>
      <c r="AE40" s="141"/>
      <c r="AF40" s="141"/>
      <c r="AO40" s="122"/>
    </row>
    <row r="41" spans="2:45" ht="15" x14ac:dyDescent="0.25">
      <c r="B41" s="71"/>
      <c r="C41" s="131" t="str">
        <f>C32</f>
        <v>TOTAL</v>
      </c>
      <c r="D41" s="226">
        <f>SUM(D38:D40)</f>
        <v>0</v>
      </c>
      <c r="E41" s="227">
        <f>SUM(E38:E40)</f>
        <v>0</v>
      </c>
      <c r="F41" s="226">
        <f>SUM(F38:F40)</f>
        <v>0</v>
      </c>
      <c r="G41" s="227">
        <f t="shared" ref="G41:L41" si="4">SUM(G38:G40)</f>
        <v>0</v>
      </c>
      <c r="H41" s="226">
        <f>SUM(H38:H40)</f>
        <v>0</v>
      </c>
      <c r="I41" s="227">
        <f t="shared" si="4"/>
        <v>0</v>
      </c>
      <c r="J41" s="226">
        <f>SUM(J38:J40)</f>
        <v>0</v>
      </c>
      <c r="K41" s="227">
        <f t="shared" si="4"/>
        <v>0</v>
      </c>
      <c r="L41" s="239">
        <f t="shared" si="4"/>
        <v>0</v>
      </c>
      <c r="M41" s="76"/>
      <c r="N41" s="8"/>
      <c r="O41" s="105"/>
      <c r="P41" s="135">
        <f>IF(OR(G41=0,E41=0),0,((G41-E41)/E41))</f>
        <v>0</v>
      </c>
      <c r="Q41" s="135">
        <f>IF(OR(I41=0,G41=0),0,((I41-G41)/G41))</f>
        <v>0</v>
      </c>
      <c r="R41" s="135">
        <f>IF(OR(K41=0,I41=0),0,((K41-I41)/I41))</f>
        <v>0</v>
      </c>
      <c r="V41" s="40"/>
      <c r="W41" s="40"/>
      <c r="Z41" s="135">
        <f>AVERAGE(P41,Q41,R41)</f>
        <v>0</v>
      </c>
      <c r="AA41" s="99"/>
      <c r="AB41" s="37"/>
      <c r="AC41" s="71"/>
      <c r="AD41" s="141" t="e">
        <f>VLOOKUP(Z41,#REF!,3)</f>
        <v>#REF!</v>
      </c>
      <c r="AE41" s="141" t="e">
        <f>MAX(#REF!)</f>
        <v>#REF!</v>
      </c>
      <c r="AF41" s="141" t="e">
        <f>MIN(#REF!)</f>
        <v>#REF!</v>
      </c>
      <c r="AO41" s="122"/>
    </row>
    <row r="42" spans="2:45" s="1" customFormat="1" x14ac:dyDescent="0.2">
      <c r="B42" s="71"/>
      <c r="D42" s="228"/>
      <c r="E42" s="218"/>
      <c r="F42" s="218"/>
      <c r="G42" s="218"/>
      <c r="H42" s="218"/>
      <c r="I42" s="218"/>
      <c r="J42" s="218"/>
      <c r="K42" s="218"/>
      <c r="L42" s="218"/>
      <c r="M42" s="72"/>
      <c r="N42" s="2"/>
      <c r="O42" s="101"/>
      <c r="Y42" s="2"/>
      <c r="AA42" s="72"/>
      <c r="AB42" s="2"/>
      <c r="AC42" s="71"/>
      <c r="AO42" s="122"/>
    </row>
    <row r="43" spans="2:45" s="1" customFormat="1" ht="16.5" x14ac:dyDescent="0.2">
      <c r="B43" s="71"/>
      <c r="C43" s="212" t="s">
        <v>27</v>
      </c>
      <c r="D43" s="240"/>
      <c r="E43" s="240"/>
      <c r="F43" s="240"/>
      <c r="G43" s="240"/>
      <c r="H43" s="240"/>
      <c r="I43" s="240"/>
      <c r="J43" s="240"/>
      <c r="K43" s="240"/>
      <c r="L43" s="241"/>
      <c r="M43" s="81"/>
      <c r="N43" s="29"/>
      <c r="O43" s="108"/>
      <c r="AA43" s="72"/>
      <c r="AB43" s="2"/>
      <c r="AC43" s="71"/>
      <c r="AO43" s="122"/>
    </row>
    <row r="44" spans="2:45" ht="16.5" x14ac:dyDescent="0.25">
      <c r="B44" s="71"/>
      <c r="C44" s="33" t="s">
        <v>28</v>
      </c>
      <c r="D44" s="220"/>
      <c r="M44" s="72"/>
      <c r="O44" s="109"/>
      <c r="W44" s="1"/>
      <c r="AA44" s="72"/>
      <c r="AC44" s="71"/>
      <c r="AO44" s="122"/>
    </row>
    <row r="45" spans="2:45" s="1" customFormat="1" ht="15" x14ac:dyDescent="0.2">
      <c r="B45" s="71"/>
      <c r="C45" s="4" t="e">
        <f>+D36</f>
        <v>#REF!</v>
      </c>
      <c r="D45" s="242"/>
      <c r="E45" s="243"/>
      <c r="F45" s="243"/>
      <c r="G45" s="243"/>
      <c r="H45" s="243"/>
      <c r="I45" s="243"/>
      <c r="J45" s="243"/>
      <c r="K45" s="244"/>
      <c r="L45" s="244"/>
      <c r="M45" s="82"/>
      <c r="N45" s="24"/>
      <c r="O45" s="108"/>
      <c r="AA45" s="72"/>
      <c r="AB45" s="2"/>
      <c r="AC45" s="71"/>
      <c r="AO45" s="122"/>
    </row>
    <row r="46" spans="2:45" ht="18.75" x14ac:dyDescent="0.2">
      <c r="B46" s="71"/>
      <c r="C46" s="309" t="s">
        <v>7</v>
      </c>
      <c r="D46" s="313" t="s">
        <v>29</v>
      </c>
      <c r="E46" s="314"/>
      <c r="F46" s="313" t="s">
        <v>30</v>
      </c>
      <c r="G46" s="314"/>
      <c r="H46" s="313" t="s">
        <v>31</v>
      </c>
      <c r="I46" s="314"/>
      <c r="J46" s="313" t="s">
        <v>32</v>
      </c>
      <c r="K46" s="314"/>
      <c r="L46" s="264" t="s">
        <v>33</v>
      </c>
      <c r="M46" s="74"/>
      <c r="N46" s="27"/>
      <c r="O46" s="95"/>
      <c r="P46" s="134" t="str">
        <f>D46</f>
        <v>1 a 30 días</v>
      </c>
      <c r="Q46" s="134" t="str">
        <f>F46</f>
        <v>31 a 60 días</v>
      </c>
      <c r="R46" s="134" t="str">
        <f>H46</f>
        <v>61 a 90 días</v>
      </c>
      <c r="S46" s="134" t="str">
        <f>J46</f>
        <v>91 a 120 días</v>
      </c>
      <c r="T46" s="134" t="str">
        <f>L46</f>
        <v>mayor a 120 días</v>
      </c>
      <c r="V46" s="134" t="str">
        <f>P46</f>
        <v>1 a 30 días</v>
      </c>
      <c r="W46" s="134" t="str">
        <f>Q46</f>
        <v>31 a 60 días</v>
      </c>
      <c r="X46" s="134" t="str">
        <f>R46</f>
        <v>61 a 90 días</v>
      </c>
      <c r="Y46" s="134" t="str">
        <f>S46</f>
        <v>91 a 120 días</v>
      </c>
      <c r="Z46" s="134" t="str">
        <f>T46</f>
        <v>mayor a 120 días</v>
      </c>
      <c r="AA46" s="97"/>
      <c r="AB46" s="36"/>
      <c r="AC46" s="71"/>
      <c r="AD46" s="134" t="s">
        <v>29</v>
      </c>
      <c r="AE46" s="134" t="s">
        <v>30</v>
      </c>
      <c r="AF46" s="134" t="s">
        <v>31</v>
      </c>
      <c r="AG46" s="134" t="s">
        <v>32</v>
      </c>
      <c r="AH46" s="134" t="s">
        <v>33</v>
      </c>
      <c r="AJ46" s="134" t="s">
        <v>34</v>
      </c>
      <c r="AK46" s="134" t="s">
        <v>34</v>
      </c>
      <c r="AL46" s="134" t="s">
        <v>34</v>
      </c>
      <c r="AM46" s="134" t="s">
        <v>34</v>
      </c>
      <c r="AN46" s="134" t="s">
        <v>34</v>
      </c>
      <c r="AO46" s="122"/>
    </row>
    <row r="47" spans="2:45" ht="60" x14ac:dyDescent="0.2">
      <c r="B47" s="71"/>
      <c r="C47" s="309"/>
      <c r="D47" s="264" t="s">
        <v>9</v>
      </c>
      <c r="E47" s="264" t="s">
        <v>35</v>
      </c>
      <c r="F47" s="264" t="s">
        <v>9</v>
      </c>
      <c r="G47" s="264" t="s">
        <v>35</v>
      </c>
      <c r="H47" s="264" t="s">
        <v>9</v>
      </c>
      <c r="I47" s="264" t="s">
        <v>35</v>
      </c>
      <c r="J47" s="264" t="s">
        <v>9</v>
      </c>
      <c r="K47" s="264" t="s">
        <v>35</v>
      </c>
      <c r="L47" s="264" t="s">
        <v>35</v>
      </c>
      <c r="M47" s="83"/>
      <c r="N47" s="30"/>
      <c r="O47" s="110"/>
      <c r="P47" s="134" t="s">
        <v>36</v>
      </c>
      <c r="Q47" s="134" t="s">
        <v>36</v>
      </c>
      <c r="R47" s="134" t="s">
        <v>36</v>
      </c>
      <c r="S47" s="134" t="s">
        <v>36</v>
      </c>
      <c r="T47" s="134" t="s">
        <v>36</v>
      </c>
      <c r="V47" s="136" t="str">
        <f>"Variación promedio (saldo vencida de "&amp;V46&amp;" / vigente)"</f>
        <v>Variación promedio (saldo vencida de 1 a 30 días / vigente)</v>
      </c>
      <c r="W47" s="136" t="str">
        <f>"Variación promedio (saldo vencida de "&amp;W46&amp;" / vigente)"</f>
        <v>Variación promedio (saldo vencida de 31 a 60 días / vigente)</v>
      </c>
      <c r="X47" s="136" t="str">
        <f>"Variación promedio (saldo vencida de "&amp;X46&amp;" / vigente)"</f>
        <v>Variación promedio (saldo vencida de 61 a 90 días / vigente)</v>
      </c>
      <c r="Y47" s="136" t="str">
        <f>"Variación promedio (saldo vencida de "&amp;Y46&amp;" / vigente)"</f>
        <v>Variación promedio (saldo vencida de 91 a 120 días / vigente)</v>
      </c>
      <c r="Z47" s="136" t="str">
        <f>"Variación promedio (saldo vencida de "&amp;Z46&amp;" / vigente)"</f>
        <v>Variación promedio (saldo vencida de mayor a 120 días / vigente)</v>
      </c>
      <c r="AA47" s="111"/>
      <c r="AB47" s="38"/>
      <c r="AC47" s="71"/>
      <c r="AD47" s="136" t="str">
        <f>"Puntaje: "&amp;" "&amp;V47</f>
        <v>Puntaje:  Variación promedio (saldo vencida de 1 a 30 días / vigente)</v>
      </c>
      <c r="AE47" s="136" t="str">
        <f>"Puntaje: "&amp;" "&amp;W47</f>
        <v>Puntaje:  Variación promedio (saldo vencida de 31 a 60 días / vigente)</v>
      </c>
      <c r="AF47" s="136" t="str">
        <f>"Puntaje: "&amp;" "&amp;X47</f>
        <v>Puntaje:  Variación promedio (saldo vencida de 61 a 90 días / vigente)</v>
      </c>
      <c r="AG47" s="136" t="str">
        <f>"Puntaje: "&amp;" "&amp;Y47</f>
        <v>Puntaje:  Variación promedio (saldo vencida de 91 a 120 días / vigente)</v>
      </c>
      <c r="AH47" s="136" t="str">
        <f>"Puntaje: "&amp;" "&amp;Z47</f>
        <v>Puntaje:  Variación promedio (saldo vencida de mayor a 120 días / vigente)</v>
      </c>
      <c r="AJ47" s="136" t="str">
        <f>AD47</f>
        <v>Puntaje:  Variación promedio (saldo vencida de 1 a 30 días / vigente)</v>
      </c>
      <c r="AK47" s="136" t="str">
        <f>AE47</f>
        <v>Puntaje:  Variación promedio (saldo vencida de 31 a 60 días / vigente)</v>
      </c>
      <c r="AL47" s="136" t="str">
        <f>AF47</f>
        <v>Puntaje:  Variación promedio (saldo vencida de 61 a 90 días / vigente)</v>
      </c>
      <c r="AM47" s="136" t="str">
        <f>AG47</f>
        <v>Puntaje:  Variación promedio (saldo vencida de 91 a 120 días / vigente)</v>
      </c>
      <c r="AN47" s="136" t="str">
        <f>AH47</f>
        <v>Puntaje:  Variación promedio (saldo vencida de mayor a 120 días / vigente)</v>
      </c>
      <c r="AO47" s="122"/>
      <c r="AQ47" s="1"/>
      <c r="AR47" s="1"/>
      <c r="AS47" s="1"/>
    </row>
    <row r="48" spans="2:45" x14ac:dyDescent="0.2">
      <c r="B48" s="71"/>
      <c r="C48" s="128" t="str">
        <f>C38</f>
        <v>Cartera Agropecuaria</v>
      </c>
      <c r="D48" s="223">
        <v>0</v>
      </c>
      <c r="E48" s="224">
        <v>0</v>
      </c>
      <c r="F48" s="223">
        <v>0</v>
      </c>
      <c r="G48" s="224">
        <v>0</v>
      </c>
      <c r="H48" s="223">
        <v>0</v>
      </c>
      <c r="I48" s="224">
        <v>0</v>
      </c>
      <c r="J48" s="223">
        <v>0</v>
      </c>
      <c r="K48" s="224">
        <v>0</v>
      </c>
      <c r="L48" s="245">
        <v>0</v>
      </c>
      <c r="M48" s="84"/>
      <c r="N48" s="13"/>
      <c r="O48" s="112"/>
      <c r="P48" s="135">
        <f>IF(OR(E48=0,E29=0),0,(E48/E29))</f>
        <v>0</v>
      </c>
      <c r="Q48" s="135">
        <f>IF(OR(G48=0,E29=0),0,(G48/E29))</f>
        <v>0</v>
      </c>
      <c r="R48" s="135">
        <f>IF(OR(I48=0,E29=0),0,(I48/E29))</f>
        <v>0</v>
      </c>
      <c r="S48" s="135">
        <f>IF(OR(K48=0,E29=0),0,(K48/E29))</f>
        <v>0</v>
      </c>
      <c r="T48" s="135">
        <f>IF(OR(L48=0,E29=0),0,(L48/E29))</f>
        <v>0</v>
      </c>
      <c r="U48" s="43"/>
      <c r="V48" s="138">
        <f>AVERAGE(V57,V66,V75)</f>
        <v>0</v>
      </c>
      <c r="W48" s="138">
        <f>AVERAGE(W57,W66,W75)</f>
        <v>0</v>
      </c>
      <c r="X48" s="138">
        <f>AVERAGE(X57,X66,X75)</f>
        <v>0</v>
      </c>
      <c r="Y48" s="138">
        <f>AVERAGE(Y57,Y66,Y75)</f>
        <v>0</v>
      </c>
      <c r="Z48" s="138">
        <f>AVERAGE(Z57,Z66,Z75)</f>
        <v>0</v>
      </c>
      <c r="AA48" s="113"/>
      <c r="AB48" s="39"/>
      <c r="AC48" s="71"/>
      <c r="AD48" s="138" t="e">
        <f>VLOOKUP(V48,#REF!,3)</f>
        <v>#REF!</v>
      </c>
      <c r="AE48" s="138" t="e">
        <f>VLOOKUP(W48,#REF!,3)</f>
        <v>#REF!</v>
      </c>
      <c r="AF48" s="138" t="e">
        <f>VLOOKUP(X48,#REF!,3)</f>
        <v>#REF!</v>
      </c>
      <c r="AG48" s="138" t="e">
        <f>VLOOKUP(Y48,#REF!,3)</f>
        <v>#REF!</v>
      </c>
      <c r="AH48" s="138" t="e">
        <f>VLOOKUP(Z48,#REF!,3)</f>
        <v>#REF!</v>
      </c>
      <c r="AJ48" s="138" t="e">
        <f>MAX(#REF!)</f>
        <v>#REF!</v>
      </c>
      <c r="AK48" s="138" t="e">
        <f>MAX(#REF!)</f>
        <v>#REF!</v>
      </c>
      <c r="AL48" s="138" t="e">
        <f>MAX(#REF!)</f>
        <v>#REF!</v>
      </c>
      <c r="AM48" s="138" t="e">
        <f>MAX(#REF!)</f>
        <v>#REF!</v>
      </c>
      <c r="AN48" s="138" t="e">
        <f>MAX(#REF!)</f>
        <v>#REF!</v>
      </c>
      <c r="AO48" s="122"/>
      <c r="AQ48" s="1"/>
      <c r="AR48" s="1"/>
      <c r="AS48" s="1"/>
    </row>
    <row r="49" spans="2:45" x14ac:dyDescent="0.2">
      <c r="B49" s="71"/>
      <c r="C49" s="128" t="str">
        <f>C39</f>
        <v>Cartera No Agropecuaria</v>
      </c>
      <c r="D49" s="223">
        <v>0</v>
      </c>
      <c r="E49" s="224">
        <v>0</v>
      </c>
      <c r="F49" s="223">
        <v>0</v>
      </c>
      <c r="G49" s="224">
        <v>0</v>
      </c>
      <c r="H49" s="223">
        <v>0</v>
      </c>
      <c r="I49" s="224">
        <v>0</v>
      </c>
      <c r="J49" s="223">
        <v>0</v>
      </c>
      <c r="K49" s="224">
        <v>0</v>
      </c>
      <c r="L49" s="245">
        <v>0</v>
      </c>
      <c r="M49" s="84"/>
      <c r="N49" s="13"/>
      <c r="O49" s="112"/>
      <c r="P49" s="135">
        <f>IF(OR(E49=0,E30=0),0,(E49/E30))</f>
        <v>0</v>
      </c>
      <c r="Q49" s="135">
        <f>IF(OR(G49=0,E30=0),0,(G49/E30))</f>
        <v>0</v>
      </c>
      <c r="R49" s="135">
        <f>IF(OR(I49=0,E30=0),0,(I49/E30))</f>
        <v>0</v>
      </c>
      <c r="S49" s="135">
        <f>IF(OR(K49=0,E30=0),0,(K49/E30))</f>
        <v>0</v>
      </c>
      <c r="T49" s="135">
        <f>IF(OR(L49=0,E30=0),0,(L49/E30))</f>
        <v>0</v>
      </c>
      <c r="U49" s="43"/>
      <c r="V49" s="138">
        <f>AVERAGE(V58,V67,V76)</f>
        <v>0</v>
      </c>
      <c r="W49" s="138">
        <f t="shared" ref="W49:Z51" si="5">AVERAGE(W58,W67,W76)</f>
        <v>0</v>
      </c>
      <c r="X49" s="138">
        <f t="shared" si="5"/>
        <v>0</v>
      </c>
      <c r="Y49" s="138">
        <f t="shared" si="5"/>
        <v>0</v>
      </c>
      <c r="Z49" s="138">
        <f t="shared" si="5"/>
        <v>0</v>
      </c>
      <c r="AA49" s="113"/>
      <c r="AB49" s="39"/>
      <c r="AC49" s="71"/>
      <c r="AD49" s="138"/>
      <c r="AE49" s="138"/>
      <c r="AF49" s="138"/>
      <c r="AG49" s="138"/>
      <c r="AH49" s="138"/>
      <c r="AJ49" s="138"/>
      <c r="AK49" s="138"/>
      <c r="AL49" s="138"/>
      <c r="AM49" s="138"/>
      <c r="AN49" s="138"/>
      <c r="AO49" s="122"/>
      <c r="AQ49" s="1"/>
      <c r="AR49" s="1"/>
      <c r="AS49" s="1"/>
    </row>
    <row r="50" spans="2:45" x14ac:dyDescent="0.2">
      <c r="B50" s="71"/>
      <c r="C50" s="128" t="str">
        <f>C40</f>
        <v>Otra cartera de credito</v>
      </c>
      <c r="D50" s="225">
        <v>0</v>
      </c>
      <c r="E50" s="224">
        <v>0</v>
      </c>
      <c r="F50" s="225">
        <v>0</v>
      </c>
      <c r="G50" s="224">
        <v>0</v>
      </c>
      <c r="H50" s="225">
        <v>0</v>
      </c>
      <c r="I50" s="224">
        <v>0</v>
      </c>
      <c r="J50" s="225">
        <v>0</v>
      </c>
      <c r="K50" s="224">
        <v>0</v>
      </c>
      <c r="L50" s="245">
        <v>0</v>
      </c>
      <c r="M50" s="84"/>
      <c r="N50" s="13"/>
      <c r="O50" s="112"/>
      <c r="P50" s="135">
        <f>IF(OR(E50=0,E31=0),0,(E50/E31))</f>
        <v>0</v>
      </c>
      <c r="Q50" s="135">
        <f>IF(OR(G50=0,E31=0),0,(G50/E31))</f>
        <v>0</v>
      </c>
      <c r="R50" s="135">
        <f>IF(OR(I50=0,E31=0),0,(I50/E31))</f>
        <v>0</v>
      </c>
      <c r="S50" s="135">
        <f>IF(OR(K50=0,E31=0),0,(K50/E31))</f>
        <v>0</v>
      </c>
      <c r="T50" s="135">
        <f>IF(OR(L50=0,E31=0),0,(L50/E31))</f>
        <v>0</v>
      </c>
      <c r="U50" s="43"/>
      <c r="V50" s="138">
        <f>AVERAGE(V59,V68,V77)</f>
        <v>0</v>
      </c>
      <c r="W50" s="138">
        <f t="shared" si="5"/>
        <v>0</v>
      </c>
      <c r="X50" s="138">
        <f t="shared" si="5"/>
        <v>0</v>
      </c>
      <c r="Y50" s="138">
        <f t="shared" si="5"/>
        <v>0</v>
      </c>
      <c r="Z50" s="138">
        <f t="shared" si="5"/>
        <v>0</v>
      </c>
      <c r="AA50" s="113"/>
      <c r="AB50" s="39"/>
      <c r="AC50" s="71"/>
      <c r="AD50" s="138"/>
      <c r="AE50" s="138"/>
      <c r="AF50" s="138"/>
      <c r="AG50" s="138"/>
      <c r="AH50" s="138"/>
      <c r="AJ50" s="138"/>
      <c r="AK50" s="138"/>
      <c r="AL50" s="138"/>
      <c r="AM50" s="138"/>
      <c r="AN50" s="138"/>
      <c r="AO50" s="122"/>
      <c r="AQ50" s="1"/>
      <c r="AR50" s="1"/>
      <c r="AS50" s="1"/>
    </row>
    <row r="51" spans="2:45" ht="15" x14ac:dyDescent="0.25">
      <c r="B51" s="71"/>
      <c r="C51" s="129" t="str">
        <f>C41</f>
        <v>TOTAL</v>
      </c>
      <c r="D51" s="226">
        <f>SUM(D48:D50)</f>
        <v>0</v>
      </c>
      <c r="E51" s="227">
        <f>SUM(E48:E50)</f>
        <v>0</v>
      </c>
      <c r="F51" s="226">
        <f>SUM(F48:F50)</f>
        <v>0</v>
      </c>
      <c r="G51" s="227">
        <f t="shared" ref="G51:L51" si="6">SUM(G48:G50)</f>
        <v>0</v>
      </c>
      <c r="H51" s="226">
        <f>SUM(H48:H50)</f>
        <v>0</v>
      </c>
      <c r="I51" s="227">
        <f t="shared" si="6"/>
        <v>0</v>
      </c>
      <c r="J51" s="226">
        <f>SUM(J48:J50)</f>
        <v>0</v>
      </c>
      <c r="K51" s="227">
        <f>SUM(K48:K50)</f>
        <v>0</v>
      </c>
      <c r="L51" s="235">
        <f t="shared" si="6"/>
        <v>0</v>
      </c>
      <c r="M51" s="85"/>
      <c r="N51" s="14"/>
      <c r="O51" s="114"/>
      <c r="P51" s="135">
        <f>IF(OR(E51=0,E32=0),0,(E51/E32))</f>
        <v>0</v>
      </c>
      <c r="Q51" s="135">
        <f>IF(OR(G51=0,E32=0),0,(G51/E32))</f>
        <v>0</v>
      </c>
      <c r="R51" s="135">
        <f>IF(OR(I51=0,E32=0),0,(I51/E32))</f>
        <v>0</v>
      </c>
      <c r="S51" s="135">
        <f>IF(OR(K51=0,E32=0),0,(K51/E32))</f>
        <v>0</v>
      </c>
      <c r="T51" s="135">
        <f>IF(OR(L51=0,E32=0),0,(L51/E32))</f>
        <v>0</v>
      </c>
      <c r="U51" s="43"/>
      <c r="V51" s="138">
        <f>AVERAGE(V60,V69,V78)</f>
        <v>0</v>
      </c>
      <c r="W51" s="138">
        <f t="shared" si="5"/>
        <v>0</v>
      </c>
      <c r="X51" s="138">
        <f t="shared" si="5"/>
        <v>0</v>
      </c>
      <c r="Y51" s="138">
        <f t="shared" si="5"/>
        <v>0</v>
      </c>
      <c r="Z51" s="138">
        <f t="shared" si="5"/>
        <v>0</v>
      </c>
      <c r="AA51" s="113"/>
      <c r="AB51" s="39"/>
      <c r="AC51" s="71"/>
      <c r="AD51" s="138" t="e">
        <f>VLOOKUP(V51,#REF!,3)</f>
        <v>#REF!</v>
      </c>
      <c r="AE51" s="138" t="e">
        <f>VLOOKUP(W51,#REF!,3)</f>
        <v>#REF!</v>
      </c>
      <c r="AF51" s="138" t="e">
        <f>VLOOKUP(X51,#REF!,3)</f>
        <v>#REF!</v>
      </c>
      <c r="AG51" s="138" t="e">
        <f>VLOOKUP(Y51,#REF!,3)</f>
        <v>#REF!</v>
      </c>
      <c r="AH51" s="138" t="e">
        <f>VLOOKUP(Z51,#REF!,3)</f>
        <v>#REF!</v>
      </c>
      <c r="AJ51" s="138" t="e">
        <f>MAX(#REF!)</f>
        <v>#REF!</v>
      </c>
      <c r="AK51" s="138" t="e">
        <f>MAX(#REF!)</f>
        <v>#REF!</v>
      </c>
      <c r="AL51" s="138" t="e">
        <f>MAX(#REF!)</f>
        <v>#REF!</v>
      </c>
      <c r="AM51" s="138" t="e">
        <f>MAX(#REF!)</f>
        <v>#REF!</v>
      </c>
      <c r="AN51" s="138" t="e">
        <f>MAX(#REF!)</f>
        <v>#REF!</v>
      </c>
      <c r="AO51" s="122"/>
      <c r="AQ51" s="1"/>
      <c r="AR51" s="1"/>
      <c r="AS51" s="1"/>
    </row>
    <row r="52" spans="2:45" x14ac:dyDescent="0.2">
      <c r="B52" s="71"/>
      <c r="C52" s="24"/>
      <c r="D52" s="246"/>
      <c r="E52" s="247"/>
      <c r="F52" s="247"/>
      <c r="G52" s="247"/>
      <c r="H52" s="247"/>
      <c r="I52" s="247"/>
      <c r="J52" s="247"/>
      <c r="K52" s="247"/>
      <c r="L52" s="247"/>
      <c r="M52" s="85"/>
      <c r="N52" s="14"/>
      <c r="O52" s="114"/>
      <c r="P52" s="25"/>
      <c r="Q52" s="25"/>
      <c r="R52" s="25"/>
      <c r="S52" s="25"/>
      <c r="T52" s="25"/>
      <c r="U52" s="43"/>
      <c r="V52" s="26"/>
      <c r="W52" s="26"/>
      <c r="X52" s="26"/>
      <c r="Y52" s="26"/>
      <c r="Z52" s="26"/>
      <c r="AA52" s="113"/>
      <c r="AB52" s="39"/>
      <c r="AC52" s="71"/>
      <c r="AD52" s="26"/>
      <c r="AE52" s="26"/>
      <c r="AF52" s="26"/>
      <c r="AG52" s="26"/>
      <c r="AH52" s="26"/>
      <c r="AJ52" s="26"/>
      <c r="AK52" s="26"/>
      <c r="AL52" s="26"/>
      <c r="AM52" s="26"/>
      <c r="AN52" s="26"/>
      <c r="AO52" s="122"/>
      <c r="AQ52" s="1"/>
      <c r="AR52" s="1"/>
      <c r="AS52" s="1"/>
    </row>
    <row r="53" spans="2:45" s="1" customFormat="1" ht="15.75" x14ac:dyDescent="0.25">
      <c r="B53" s="71"/>
      <c r="C53" s="33" t="s">
        <v>37</v>
      </c>
      <c r="D53" s="220"/>
      <c r="E53" s="244"/>
      <c r="F53" s="244"/>
      <c r="G53" s="244"/>
      <c r="H53" s="244"/>
      <c r="I53" s="244"/>
      <c r="J53" s="244"/>
      <c r="K53" s="244"/>
      <c r="L53" s="244"/>
      <c r="M53" s="82"/>
      <c r="N53" s="24"/>
      <c r="O53" s="108"/>
      <c r="AA53" s="72"/>
      <c r="AB53" s="2"/>
      <c r="AC53" s="71"/>
      <c r="AO53" s="122"/>
    </row>
    <row r="54" spans="2:45" s="1" customFormat="1" ht="15" x14ac:dyDescent="0.2">
      <c r="B54" s="71"/>
      <c r="C54" s="4" t="e">
        <f>+F36</f>
        <v>#REF!</v>
      </c>
      <c r="D54" s="242"/>
      <c r="E54" s="243"/>
      <c r="F54" s="243"/>
      <c r="G54" s="243"/>
      <c r="H54" s="243"/>
      <c r="I54" s="243"/>
      <c r="J54" s="243"/>
      <c r="K54" s="244"/>
      <c r="L54" s="244"/>
      <c r="M54" s="82"/>
      <c r="N54" s="24"/>
      <c r="O54" s="108"/>
      <c r="AA54" s="72"/>
      <c r="AB54" s="2"/>
      <c r="AC54" s="71"/>
      <c r="AO54" s="122"/>
    </row>
    <row r="55" spans="2:45" ht="15" x14ac:dyDescent="0.2">
      <c r="B55" s="71"/>
      <c r="C55" s="309" t="s">
        <v>7</v>
      </c>
      <c r="D55" s="315" t="s">
        <v>29</v>
      </c>
      <c r="E55" s="316"/>
      <c r="F55" s="315" t="s">
        <v>30</v>
      </c>
      <c r="G55" s="316"/>
      <c r="H55" s="315" t="s">
        <v>31</v>
      </c>
      <c r="I55" s="316"/>
      <c r="J55" s="315" t="s">
        <v>32</v>
      </c>
      <c r="K55" s="316"/>
      <c r="L55" s="132" t="s">
        <v>33</v>
      </c>
      <c r="M55" s="86"/>
      <c r="N55" s="31"/>
      <c r="O55" s="115"/>
      <c r="P55" s="134" t="str">
        <f>D55</f>
        <v>1 a 30 días</v>
      </c>
      <c r="Q55" s="134" t="str">
        <f>F55</f>
        <v>31 a 60 días</v>
      </c>
      <c r="R55" s="134" t="str">
        <f>H55</f>
        <v>61 a 90 días</v>
      </c>
      <c r="S55" s="134" t="str">
        <f>J55</f>
        <v>91 a 120 días</v>
      </c>
      <c r="T55" s="134" t="str">
        <f>L55</f>
        <v>mayor a 120 días</v>
      </c>
      <c r="U55" s="1"/>
      <c r="V55" s="134" t="str">
        <f>P55</f>
        <v>1 a 30 días</v>
      </c>
      <c r="W55" s="134" t="str">
        <f>Q55</f>
        <v>31 a 60 días</v>
      </c>
      <c r="X55" s="134" t="str">
        <f>R55</f>
        <v>61 a 90 días</v>
      </c>
      <c r="Y55" s="134" t="str">
        <f>S55</f>
        <v>91 a 120 días</v>
      </c>
      <c r="Z55" s="134" t="str">
        <f>T55</f>
        <v>mayor a 120 días</v>
      </c>
      <c r="AA55" s="97"/>
      <c r="AB55" s="36"/>
      <c r="AC55" s="71"/>
      <c r="AO55" s="122"/>
    </row>
    <row r="56" spans="2:45" ht="18.75" x14ac:dyDescent="0.2">
      <c r="B56" s="71"/>
      <c r="C56" s="309"/>
      <c r="D56" s="264" t="s">
        <v>9</v>
      </c>
      <c r="E56" s="264" t="s">
        <v>10</v>
      </c>
      <c r="F56" s="264" t="s">
        <v>9</v>
      </c>
      <c r="G56" s="264" t="s">
        <v>10</v>
      </c>
      <c r="H56" s="264" t="s">
        <v>9</v>
      </c>
      <c r="I56" s="264" t="s">
        <v>10</v>
      </c>
      <c r="J56" s="264" t="s">
        <v>9</v>
      </c>
      <c r="K56" s="264" t="s">
        <v>10</v>
      </c>
      <c r="L56" s="132" t="s">
        <v>10</v>
      </c>
      <c r="M56" s="87"/>
      <c r="N56" s="32"/>
      <c r="O56" s="116"/>
      <c r="P56" s="134" t="s">
        <v>36</v>
      </c>
      <c r="Q56" s="134" t="s">
        <v>36</v>
      </c>
      <c r="R56" s="134" t="s">
        <v>36</v>
      </c>
      <c r="S56" s="134" t="s">
        <v>36</v>
      </c>
      <c r="T56" s="134" t="s">
        <v>36</v>
      </c>
      <c r="V56" s="136" t="e">
        <f>$P$36</f>
        <v>#REF!</v>
      </c>
      <c r="W56" s="136" t="e">
        <f>$P$36</f>
        <v>#REF!</v>
      </c>
      <c r="X56" s="136" t="e">
        <f>$P$36</f>
        <v>#REF!</v>
      </c>
      <c r="Y56" s="136" t="e">
        <f>$P$36</f>
        <v>#REF!</v>
      </c>
      <c r="Z56" s="136" t="e">
        <f>$P$36</f>
        <v>#REF!</v>
      </c>
      <c r="AA56" s="111"/>
      <c r="AB56" s="38"/>
      <c r="AC56" s="123"/>
      <c r="AO56" s="122"/>
    </row>
    <row r="57" spans="2:45" x14ac:dyDescent="0.2">
      <c r="B57" s="71"/>
      <c r="C57" s="128" t="str">
        <f>C48</f>
        <v>Cartera Agropecuaria</v>
      </c>
      <c r="D57" s="223">
        <v>0</v>
      </c>
      <c r="E57" s="224">
        <v>0</v>
      </c>
      <c r="F57" s="223">
        <v>0</v>
      </c>
      <c r="G57" s="224">
        <v>0</v>
      </c>
      <c r="H57" s="223">
        <v>0</v>
      </c>
      <c r="I57" s="224">
        <v>0</v>
      </c>
      <c r="J57" s="223">
        <v>0</v>
      </c>
      <c r="K57" s="224">
        <v>0</v>
      </c>
      <c r="L57" s="245">
        <v>0</v>
      </c>
      <c r="M57" s="84"/>
      <c r="N57" s="13"/>
      <c r="O57" s="112"/>
      <c r="P57" s="135">
        <f>IF(OR(E57=0,G29=0),0,(E57/G29))</f>
        <v>0</v>
      </c>
      <c r="Q57" s="135">
        <f>IF(OR(G57=0,G29=0),0,(G57/G29))</f>
        <v>0</v>
      </c>
      <c r="R57" s="135">
        <f>IF(OR(I57=0,G29=0),0,(I57/G29))</f>
        <v>0</v>
      </c>
      <c r="S57" s="135">
        <f>IF(OR(K57=0,G29=0),0,(K57/G29))</f>
        <v>0</v>
      </c>
      <c r="T57" s="135">
        <f>IF(OR(L57=0,G29=0),0,(L57/G29))</f>
        <v>0</v>
      </c>
      <c r="U57" s="40"/>
      <c r="V57" s="138">
        <f t="shared" ref="V57:Z60" si="7">(P57-P48)*100</f>
        <v>0</v>
      </c>
      <c r="W57" s="138">
        <f t="shared" si="7"/>
        <v>0</v>
      </c>
      <c r="X57" s="138">
        <f t="shared" si="7"/>
        <v>0</v>
      </c>
      <c r="Y57" s="138">
        <f t="shared" si="7"/>
        <v>0</v>
      </c>
      <c r="Z57" s="138">
        <f t="shared" si="7"/>
        <v>0</v>
      </c>
      <c r="AA57" s="113"/>
      <c r="AB57" s="39"/>
      <c r="AC57" s="71"/>
      <c r="AO57" s="122"/>
    </row>
    <row r="58" spans="2:45" x14ac:dyDescent="0.2">
      <c r="B58" s="71"/>
      <c r="C58" s="128" t="str">
        <f>C49</f>
        <v>Cartera No Agropecuaria</v>
      </c>
      <c r="D58" s="223">
        <v>0</v>
      </c>
      <c r="E58" s="224">
        <v>0</v>
      </c>
      <c r="F58" s="223">
        <v>0</v>
      </c>
      <c r="G58" s="224">
        <v>0</v>
      </c>
      <c r="H58" s="223">
        <v>0</v>
      </c>
      <c r="I58" s="224">
        <v>0</v>
      </c>
      <c r="J58" s="223">
        <v>0</v>
      </c>
      <c r="K58" s="224">
        <v>0</v>
      </c>
      <c r="L58" s="245">
        <v>0</v>
      </c>
      <c r="M58" s="84"/>
      <c r="N58" s="13"/>
      <c r="O58" s="112"/>
      <c r="P58" s="135">
        <f>IF(OR(E58=0,G30=0),0,(E58/G30))</f>
        <v>0</v>
      </c>
      <c r="Q58" s="135">
        <f>IF(OR(G58=0,G30=0),0,(G58/G30))</f>
        <v>0</v>
      </c>
      <c r="R58" s="135">
        <f>IF(OR(I58=0,G30=0),0,(I58/G30))</f>
        <v>0</v>
      </c>
      <c r="S58" s="135">
        <f>IF(OR(K58=0,G30=0),0,(K58/G30))</f>
        <v>0</v>
      </c>
      <c r="T58" s="135">
        <f>IF(OR(L58=0,G30=0),0,(L58/G30))</f>
        <v>0</v>
      </c>
      <c r="U58" s="40"/>
      <c r="V58" s="138">
        <f t="shared" si="7"/>
        <v>0</v>
      </c>
      <c r="W58" s="138">
        <f t="shared" si="7"/>
        <v>0</v>
      </c>
      <c r="X58" s="138">
        <f t="shared" si="7"/>
        <v>0</v>
      </c>
      <c r="Y58" s="138">
        <f t="shared" si="7"/>
        <v>0</v>
      </c>
      <c r="Z58" s="138">
        <f t="shared" si="7"/>
        <v>0</v>
      </c>
      <c r="AA58" s="113"/>
      <c r="AB58" s="39"/>
      <c r="AC58" s="71"/>
      <c r="AO58" s="122"/>
    </row>
    <row r="59" spans="2:45" x14ac:dyDescent="0.2">
      <c r="B59" s="71"/>
      <c r="C59" s="128" t="str">
        <f>C50</f>
        <v>Otra cartera de credito</v>
      </c>
      <c r="D59" s="225">
        <v>0</v>
      </c>
      <c r="E59" s="224">
        <v>0</v>
      </c>
      <c r="F59" s="225">
        <v>0</v>
      </c>
      <c r="G59" s="224">
        <v>0</v>
      </c>
      <c r="H59" s="225">
        <v>0</v>
      </c>
      <c r="I59" s="224">
        <v>0</v>
      </c>
      <c r="J59" s="225">
        <v>0</v>
      </c>
      <c r="K59" s="224">
        <v>0</v>
      </c>
      <c r="L59" s="245">
        <v>0</v>
      </c>
      <c r="M59" s="84"/>
      <c r="N59" s="13"/>
      <c r="O59" s="112"/>
      <c r="P59" s="135">
        <f>IF(OR(E59=0,G31=0),0,(E59/G31))</f>
        <v>0</v>
      </c>
      <c r="Q59" s="135">
        <f>IF(OR(G59=0,G31=0),0,(G59/G31))</f>
        <v>0</v>
      </c>
      <c r="R59" s="135">
        <f>IF(OR(I59=0,G31=0),0,(I59/G31))</f>
        <v>0</v>
      </c>
      <c r="S59" s="135">
        <f>IF(OR(K59=0,G31=0),0,(K59/G31))</f>
        <v>0</v>
      </c>
      <c r="T59" s="135">
        <f>IF(OR(L59=0,G31=0),0,(L59/G31))</f>
        <v>0</v>
      </c>
      <c r="U59" s="40"/>
      <c r="V59" s="138">
        <f t="shared" si="7"/>
        <v>0</v>
      </c>
      <c r="W59" s="138">
        <f t="shared" si="7"/>
        <v>0</v>
      </c>
      <c r="X59" s="138">
        <f t="shared" si="7"/>
        <v>0</v>
      </c>
      <c r="Y59" s="138">
        <f t="shared" si="7"/>
        <v>0</v>
      </c>
      <c r="Z59" s="138">
        <f t="shared" si="7"/>
        <v>0</v>
      </c>
      <c r="AA59" s="113"/>
      <c r="AB59" s="39"/>
      <c r="AC59" s="71"/>
      <c r="AO59" s="122"/>
    </row>
    <row r="60" spans="2:45" ht="15" x14ac:dyDescent="0.25">
      <c r="B60" s="71"/>
      <c r="C60" s="129" t="str">
        <f>C51</f>
        <v>TOTAL</v>
      </c>
      <c r="D60" s="226">
        <f>SUM(D57:D59)</f>
        <v>0</v>
      </c>
      <c r="E60" s="227">
        <f t="shared" ref="E60:L60" si="8">SUM(E57:E59)</f>
        <v>0</v>
      </c>
      <c r="F60" s="226">
        <f>SUM(F57:F59)</f>
        <v>0</v>
      </c>
      <c r="G60" s="227">
        <f t="shared" si="8"/>
        <v>0</v>
      </c>
      <c r="H60" s="226">
        <f>SUM(H57:H59)</f>
        <v>0</v>
      </c>
      <c r="I60" s="227">
        <f t="shared" si="8"/>
        <v>0</v>
      </c>
      <c r="J60" s="226">
        <f>SUM(J57:J59)</f>
        <v>0</v>
      </c>
      <c r="K60" s="227">
        <f t="shared" si="8"/>
        <v>0</v>
      </c>
      <c r="L60" s="248">
        <f t="shared" si="8"/>
        <v>0</v>
      </c>
      <c r="M60" s="88"/>
      <c r="N60" s="11"/>
      <c r="O60" s="105"/>
      <c r="P60" s="135">
        <f>IF(OR(E60=0,G32=0),0,(E60/G32))</f>
        <v>0</v>
      </c>
      <c r="Q60" s="135">
        <f>IF(OR(G60=0,G32=0),0,(G60/G32))</f>
        <v>0</v>
      </c>
      <c r="R60" s="135">
        <f>IF(OR(I60=0,G32=0),0,(I60/G32))</f>
        <v>0</v>
      </c>
      <c r="S60" s="135">
        <f>IF(OR(K60=0,G32=0),0,(K60/G32))</f>
        <v>0</v>
      </c>
      <c r="T60" s="135">
        <f>IF(OR(L60=0,G32=0),0,(L60/G32))</f>
        <v>0</v>
      </c>
      <c r="U60" s="40"/>
      <c r="V60" s="138">
        <f t="shared" si="7"/>
        <v>0</v>
      </c>
      <c r="W60" s="138">
        <f t="shared" si="7"/>
        <v>0</v>
      </c>
      <c r="X60" s="138">
        <f t="shared" si="7"/>
        <v>0</v>
      </c>
      <c r="Y60" s="138">
        <f t="shared" si="7"/>
        <v>0</v>
      </c>
      <c r="Z60" s="138">
        <f t="shared" si="7"/>
        <v>0</v>
      </c>
      <c r="AA60" s="113"/>
      <c r="AB60" s="39"/>
      <c r="AC60" s="71"/>
      <c r="AO60" s="122"/>
    </row>
    <row r="61" spans="2:45" s="1" customFormat="1" ht="15" x14ac:dyDescent="0.25">
      <c r="B61" s="71"/>
      <c r="C61" s="5"/>
      <c r="D61" s="249"/>
      <c r="E61" s="250"/>
      <c r="F61" s="250"/>
      <c r="G61" s="250"/>
      <c r="H61" s="250"/>
      <c r="I61" s="250"/>
      <c r="J61" s="250"/>
      <c r="K61" s="250"/>
      <c r="L61" s="250"/>
      <c r="M61" s="89"/>
      <c r="N61" s="15"/>
      <c r="O61" s="117"/>
      <c r="V61" s="44"/>
      <c r="X61" s="44"/>
      <c r="AA61" s="72"/>
      <c r="AB61" s="2"/>
      <c r="AC61" s="71"/>
      <c r="AO61" s="122"/>
    </row>
    <row r="62" spans="2:45" s="1" customFormat="1" ht="15.75" x14ac:dyDescent="0.25">
      <c r="B62" s="71"/>
      <c r="C62" s="33" t="s">
        <v>38</v>
      </c>
      <c r="D62" s="220"/>
      <c r="E62" s="250"/>
      <c r="F62" s="250"/>
      <c r="G62" s="250"/>
      <c r="H62" s="250"/>
      <c r="I62" s="250"/>
      <c r="J62" s="250"/>
      <c r="K62" s="250"/>
      <c r="L62" s="250"/>
      <c r="M62" s="89"/>
      <c r="N62" s="15"/>
      <c r="O62" s="117"/>
      <c r="V62" s="44"/>
      <c r="X62" s="44"/>
      <c r="AA62" s="72"/>
      <c r="AB62" s="2"/>
      <c r="AC62" s="71"/>
      <c r="AO62" s="122"/>
    </row>
    <row r="63" spans="2:45" s="1" customFormat="1" ht="15" x14ac:dyDescent="0.2">
      <c r="B63" s="71"/>
      <c r="C63" s="4" t="e">
        <f>+H36</f>
        <v>#REF!</v>
      </c>
      <c r="D63" s="242"/>
      <c r="E63" s="243"/>
      <c r="F63" s="243"/>
      <c r="G63" s="243"/>
      <c r="H63" s="243"/>
      <c r="I63" s="243"/>
      <c r="J63" s="243"/>
      <c r="K63" s="244"/>
      <c r="L63" s="244"/>
      <c r="M63" s="82"/>
      <c r="N63" s="24"/>
      <c r="O63" s="108"/>
      <c r="V63" s="44"/>
      <c r="X63" s="44"/>
      <c r="AA63" s="72"/>
      <c r="AB63" s="2"/>
      <c r="AC63" s="71"/>
      <c r="AO63" s="122"/>
    </row>
    <row r="64" spans="2:45" ht="15" x14ac:dyDescent="0.2">
      <c r="B64" s="71"/>
      <c r="C64" s="309" t="s">
        <v>7</v>
      </c>
      <c r="D64" s="315" t="s">
        <v>29</v>
      </c>
      <c r="E64" s="316"/>
      <c r="F64" s="315" t="s">
        <v>30</v>
      </c>
      <c r="G64" s="316"/>
      <c r="H64" s="315" t="s">
        <v>31</v>
      </c>
      <c r="I64" s="316"/>
      <c r="J64" s="315" t="s">
        <v>32</v>
      </c>
      <c r="K64" s="316"/>
      <c r="L64" s="132" t="s">
        <v>33</v>
      </c>
      <c r="M64" s="86"/>
      <c r="N64" s="31"/>
      <c r="O64" s="115"/>
      <c r="P64" s="134" t="str">
        <f>D64</f>
        <v>1 a 30 días</v>
      </c>
      <c r="Q64" s="134" t="str">
        <f>F64</f>
        <v>31 a 60 días</v>
      </c>
      <c r="R64" s="134" t="str">
        <f>H64</f>
        <v>61 a 90 días</v>
      </c>
      <c r="S64" s="134" t="str">
        <f>J64</f>
        <v>91 a 120 días</v>
      </c>
      <c r="T64" s="134" t="str">
        <f>L64</f>
        <v>mayor a 120 días</v>
      </c>
      <c r="V64" s="134" t="str">
        <f>P64&amp;""</f>
        <v>1 a 30 días</v>
      </c>
      <c r="W64" s="134" t="str">
        <f>Q64&amp;""</f>
        <v>31 a 60 días</v>
      </c>
      <c r="X64" s="134" t="str">
        <f>R64&amp;""</f>
        <v>61 a 90 días</v>
      </c>
      <c r="Y64" s="134" t="str">
        <f>S64&amp;""</f>
        <v>91 a 120 días</v>
      </c>
      <c r="Z64" s="134" t="str">
        <f>T64&amp;""</f>
        <v>mayor a 120 días</v>
      </c>
      <c r="AA64" s="97"/>
      <c r="AB64" s="36"/>
      <c r="AC64" s="71"/>
      <c r="AO64" s="122"/>
    </row>
    <row r="65" spans="2:41" ht="18.75" x14ac:dyDescent="0.2">
      <c r="B65" s="71"/>
      <c r="C65" s="309"/>
      <c r="D65" s="264" t="s">
        <v>9</v>
      </c>
      <c r="E65" s="264" t="s">
        <v>10</v>
      </c>
      <c r="F65" s="264" t="s">
        <v>9</v>
      </c>
      <c r="G65" s="264" t="s">
        <v>10</v>
      </c>
      <c r="H65" s="264" t="s">
        <v>9</v>
      </c>
      <c r="I65" s="264" t="s">
        <v>10</v>
      </c>
      <c r="J65" s="264" t="s">
        <v>9</v>
      </c>
      <c r="K65" s="264" t="s">
        <v>10</v>
      </c>
      <c r="L65" s="132" t="s">
        <v>10</v>
      </c>
      <c r="M65" s="87"/>
      <c r="N65" s="32"/>
      <c r="O65" s="116"/>
      <c r="P65" s="134" t="s">
        <v>36</v>
      </c>
      <c r="Q65" s="134" t="s">
        <v>36</v>
      </c>
      <c r="R65" s="134" t="s">
        <v>36</v>
      </c>
      <c r="S65" s="134" t="s">
        <v>36</v>
      </c>
      <c r="T65" s="134" t="s">
        <v>36</v>
      </c>
      <c r="V65" s="136" t="e">
        <f>$Q$36</f>
        <v>#REF!</v>
      </c>
      <c r="W65" s="136" t="e">
        <f>$Q$36</f>
        <v>#REF!</v>
      </c>
      <c r="X65" s="136" t="e">
        <f>$Q$36</f>
        <v>#REF!</v>
      </c>
      <c r="Y65" s="136" t="e">
        <f>$Q$36</f>
        <v>#REF!</v>
      </c>
      <c r="Z65" s="136" t="e">
        <f>$Q$36</f>
        <v>#REF!</v>
      </c>
      <c r="AA65" s="111"/>
      <c r="AB65" s="38"/>
      <c r="AC65" s="71"/>
      <c r="AO65" s="122"/>
    </row>
    <row r="66" spans="2:41" x14ac:dyDescent="0.2">
      <c r="B66" s="71"/>
      <c r="C66" s="128" t="str">
        <f>C57</f>
        <v>Cartera Agropecuaria</v>
      </c>
      <c r="D66" s="223">
        <v>0</v>
      </c>
      <c r="E66" s="224">
        <v>0</v>
      </c>
      <c r="F66" s="223">
        <v>0</v>
      </c>
      <c r="G66" s="224">
        <v>0</v>
      </c>
      <c r="H66" s="223">
        <v>0</v>
      </c>
      <c r="I66" s="224">
        <v>0</v>
      </c>
      <c r="J66" s="223">
        <v>0</v>
      </c>
      <c r="K66" s="224">
        <v>0</v>
      </c>
      <c r="L66" s="245">
        <v>0</v>
      </c>
      <c r="M66" s="84"/>
      <c r="N66" s="13"/>
      <c r="O66" s="112"/>
      <c r="P66" s="135">
        <f>IF(OR(E66=0,I29=0),0,(E66/I29))</f>
        <v>0</v>
      </c>
      <c r="Q66" s="135">
        <f>IF(OR(G66=0,I29=0),0,(G66/I29))</f>
        <v>0</v>
      </c>
      <c r="R66" s="135">
        <f>IF(OR(I66=0,I29=0),0,(I66/I29))</f>
        <v>0</v>
      </c>
      <c r="S66" s="135">
        <f>IF(OR(K66=0,I29=0),0,(K66/I29))</f>
        <v>0</v>
      </c>
      <c r="T66" s="135">
        <f>IF(OR(L66=0,I29=0),0,(L66/I29))</f>
        <v>0</v>
      </c>
      <c r="U66" s="40"/>
      <c r="V66" s="138">
        <f t="shared" ref="V66:Z69" si="9">(P66-P57)*100</f>
        <v>0</v>
      </c>
      <c r="W66" s="138">
        <f t="shared" si="9"/>
        <v>0</v>
      </c>
      <c r="X66" s="138">
        <f t="shared" si="9"/>
        <v>0</v>
      </c>
      <c r="Y66" s="138">
        <f t="shared" si="9"/>
        <v>0</v>
      </c>
      <c r="Z66" s="138">
        <f t="shared" si="9"/>
        <v>0</v>
      </c>
      <c r="AA66" s="113"/>
      <c r="AB66" s="39"/>
      <c r="AC66" s="71"/>
      <c r="AO66" s="122"/>
    </row>
    <row r="67" spans="2:41" x14ac:dyDescent="0.2">
      <c r="B67" s="71"/>
      <c r="C67" s="128" t="str">
        <f>C58</f>
        <v>Cartera No Agropecuaria</v>
      </c>
      <c r="D67" s="223">
        <v>0</v>
      </c>
      <c r="E67" s="224">
        <v>0</v>
      </c>
      <c r="F67" s="223">
        <v>0</v>
      </c>
      <c r="G67" s="224">
        <v>0</v>
      </c>
      <c r="H67" s="223">
        <v>0</v>
      </c>
      <c r="I67" s="224">
        <v>0</v>
      </c>
      <c r="J67" s="223">
        <v>0</v>
      </c>
      <c r="K67" s="224">
        <v>0</v>
      </c>
      <c r="L67" s="245">
        <v>0</v>
      </c>
      <c r="M67" s="84"/>
      <c r="N67" s="13"/>
      <c r="O67" s="112"/>
      <c r="P67" s="135">
        <f>IF(OR(E67=0,I30=0),0,(E67/I30))</f>
        <v>0</v>
      </c>
      <c r="Q67" s="135">
        <f>IF(OR(G67=0,I30=0),0,(G67/I30))</f>
        <v>0</v>
      </c>
      <c r="R67" s="135">
        <f>IF(OR(I67=0,I30=0),0,(I67/I30))</f>
        <v>0</v>
      </c>
      <c r="S67" s="135">
        <f>IF(OR(K67=0,I30=0),0,(K67/I30))</f>
        <v>0</v>
      </c>
      <c r="T67" s="135">
        <f>IF(OR(L67=0,I30=0),0,(L67/I30))</f>
        <v>0</v>
      </c>
      <c r="U67" s="40"/>
      <c r="V67" s="138">
        <f t="shared" si="9"/>
        <v>0</v>
      </c>
      <c r="W67" s="138">
        <f t="shared" si="9"/>
        <v>0</v>
      </c>
      <c r="X67" s="138">
        <f t="shared" si="9"/>
        <v>0</v>
      </c>
      <c r="Y67" s="138">
        <f t="shared" si="9"/>
        <v>0</v>
      </c>
      <c r="Z67" s="138">
        <f t="shared" si="9"/>
        <v>0</v>
      </c>
      <c r="AA67" s="113"/>
      <c r="AB67" s="39"/>
      <c r="AC67" s="71"/>
      <c r="AO67" s="122"/>
    </row>
    <row r="68" spans="2:41" x14ac:dyDescent="0.2">
      <c r="B68" s="71"/>
      <c r="C68" s="128" t="str">
        <f>C59</f>
        <v>Otra cartera de credito</v>
      </c>
      <c r="D68" s="225">
        <v>0</v>
      </c>
      <c r="E68" s="224">
        <v>0</v>
      </c>
      <c r="F68" s="225">
        <v>0</v>
      </c>
      <c r="G68" s="224">
        <v>0</v>
      </c>
      <c r="H68" s="225">
        <v>0</v>
      </c>
      <c r="I68" s="224">
        <v>0</v>
      </c>
      <c r="J68" s="225">
        <v>0</v>
      </c>
      <c r="K68" s="224">
        <v>0</v>
      </c>
      <c r="L68" s="245">
        <v>0</v>
      </c>
      <c r="M68" s="84"/>
      <c r="N68" s="13"/>
      <c r="O68" s="112"/>
      <c r="P68" s="135">
        <f>IF(OR(E68=0,I31=0),0,(E68/I31))</f>
        <v>0</v>
      </c>
      <c r="Q68" s="135">
        <f>IF(OR(G68=0,I31=0),0,(G68/I31))</f>
        <v>0</v>
      </c>
      <c r="R68" s="135">
        <f>IF(OR(I68=0,I31=0),0,(I68/I31))</f>
        <v>0</v>
      </c>
      <c r="S68" s="135">
        <f>IF(OR(K68=0,I31=0),0,(K68/I31))</f>
        <v>0</v>
      </c>
      <c r="T68" s="135">
        <f>IF(OR(L68=0,I31=0),0,(L68/I31))</f>
        <v>0</v>
      </c>
      <c r="U68" s="40"/>
      <c r="V68" s="138">
        <f t="shared" si="9"/>
        <v>0</v>
      </c>
      <c r="W68" s="138">
        <f t="shared" si="9"/>
        <v>0</v>
      </c>
      <c r="X68" s="138">
        <f t="shared" si="9"/>
        <v>0</v>
      </c>
      <c r="Y68" s="138">
        <f t="shared" si="9"/>
        <v>0</v>
      </c>
      <c r="Z68" s="138">
        <f t="shared" si="9"/>
        <v>0</v>
      </c>
      <c r="AA68" s="113"/>
      <c r="AB68" s="39"/>
      <c r="AC68" s="71"/>
      <c r="AO68" s="122"/>
    </row>
    <row r="69" spans="2:41" ht="15" x14ac:dyDescent="0.25">
      <c r="B69" s="71"/>
      <c r="C69" s="129" t="str">
        <f>C60</f>
        <v>TOTAL</v>
      </c>
      <c r="D69" s="226">
        <f>SUM(D66:D68)</f>
        <v>0</v>
      </c>
      <c r="E69" s="227">
        <f t="shared" ref="E69:L69" si="10">SUM(E66:E68)</f>
        <v>0</v>
      </c>
      <c r="F69" s="226">
        <f>SUM(F66:F68)</f>
        <v>0</v>
      </c>
      <c r="G69" s="227">
        <f t="shared" si="10"/>
        <v>0</v>
      </c>
      <c r="H69" s="226">
        <f>SUM(H66:H68)</f>
        <v>0</v>
      </c>
      <c r="I69" s="227">
        <f t="shared" si="10"/>
        <v>0</v>
      </c>
      <c r="J69" s="226">
        <f>SUM(J66:J68)</f>
        <v>0</v>
      </c>
      <c r="K69" s="227">
        <f t="shared" si="10"/>
        <v>0</v>
      </c>
      <c r="L69" s="248">
        <f t="shared" si="10"/>
        <v>0</v>
      </c>
      <c r="M69" s="88"/>
      <c r="N69" s="11"/>
      <c r="O69" s="105"/>
      <c r="P69" s="135">
        <f>IF(OR(E69=0,I32=0),0,(E69/I32))</f>
        <v>0</v>
      </c>
      <c r="Q69" s="135">
        <f>IF(OR(G69=0,I32=0),0,(G69/I32))</f>
        <v>0</v>
      </c>
      <c r="R69" s="135">
        <f>IF(OR(I69=0,I32=0),0,(I69/I32))</f>
        <v>0</v>
      </c>
      <c r="S69" s="135">
        <f>IF(OR(K69=0,I32=0),0,(K69/I32))</f>
        <v>0</v>
      </c>
      <c r="T69" s="135">
        <f>IF(OR(L69=0,I32=0),0,(L69/I32))</f>
        <v>0</v>
      </c>
      <c r="U69" s="40"/>
      <c r="V69" s="138">
        <f t="shared" si="9"/>
        <v>0</v>
      </c>
      <c r="W69" s="138">
        <f t="shared" si="9"/>
        <v>0</v>
      </c>
      <c r="X69" s="138">
        <f t="shared" si="9"/>
        <v>0</v>
      </c>
      <c r="Y69" s="138">
        <f t="shared" si="9"/>
        <v>0</v>
      </c>
      <c r="Z69" s="138">
        <f t="shared" si="9"/>
        <v>0</v>
      </c>
      <c r="AA69" s="113"/>
      <c r="AB69" s="39"/>
      <c r="AC69" s="71"/>
      <c r="AO69" s="122"/>
    </row>
    <row r="70" spans="2:41" x14ac:dyDescent="0.2">
      <c r="B70" s="71"/>
      <c r="C70" s="24"/>
      <c r="D70" s="246"/>
      <c r="E70" s="251"/>
      <c r="F70" s="251"/>
      <c r="G70" s="251"/>
      <c r="H70" s="251"/>
      <c r="I70" s="251"/>
      <c r="J70" s="251"/>
      <c r="K70" s="251"/>
      <c r="L70" s="251"/>
      <c r="M70" s="88"/>
      <c r="N70" s="11"/>
      <c r="O70" s="105"/>
      <c r="P70" s="25"/>
      <c r="Q70" s="25"/>
      <c r="R70" s="25"/>
      <c r="S70" s="25"/>
      <c r="T70" s="25"/>
      <c r="U70" s="40"/>
      <c r="V70" s="26"/>
      <c r="W70" s="26"/>
      <c r="X70" s="26"/>
      <c r="Y70" s="26"/>
      <c r="Z70" s="26"/>
      <c r="AA70" s="113"/>
      <c r="AB70" s="39"/>
      <c r="AC70" s="71"/>
      <c r="AO70" s="122"/>
    </row>
    <row r="71" spans="2:41" s="1" customFormat="1" ht="18" x14ac:dyDescent="0.25">
      <c r="B71" s="71"/>
      <c r="C71" s="33" t="s">
        <v>39</v>
      </c>
      <c r="D71" s="220"/>
      <c r="E71" s="250"/>
      <c r="F71" s="250"/>
      <c r="G71" s="252"/>
      <c r="H71" s="252"/>
      <c r="I71" s="250"/>
      <c r="J71" s="250"/>
      <c r="K71" s="250"/>
      <c r="L71" s="250"/>
      <c r="M71" s="87"/>
      <c r="N71" s="15"/>
      <c r="O71" s="117"/>
      <c r="V71" s="44"/>
      <c r="X71" s="44"/>
      <c r="AA71" s="72"/>
      <c r="AB71" s="2"/>
      <c r="AC71" s="71"/>
      <c r="AO71" s="122"/>
    </row>
    <row r="72" spans="2:41" s="1" customFormat="1" ht="15" x14ac:dyDescent="0.2">
      <c r="B72" s="71"/>
      <c r="C72" s="4" t="e">
        <f>+J36</f>
        <v>#REF!</v>
      </c>
      <c r="D72" s="242"/>
      <c r="E72" s="243"/>
      <c r="F72" s="243"/>
      <c r="G72" s="243"/>
      <c r="H72" s="243"/>
      <c r="I72" s="243"/>
      <c r="J72" s="243"/>
      <c r="K72" s="244"/>
      <c r="L72" s="244"/>
      <c r="M72" s="87"/>
      <c r="N72" s="24"/>
      <c r="O72" s="108"/>
      <c r="V72" s="44"/>
      <c r="X72" s="44"/>
      <c r="AA72" s="72"/>
      <c r="AB72" s="2"/>
      <c r="AC72" s="71"/>
      <c r="AO72" s="122"/>
    </row>
    <row r="73" spans="2:41" ht="15" x14ac:dyDescent="0.2">
      <c r="B73" s="71"/>
      <c r="C73" s="309" t="s">
        <v>7</v>
      </c>
      <c r="D73" s="315" t="s">
        <v>29</v>
      </c>
      <c r="E73" s="316"/>
      <c r="F73" s="315" t="s">
        <v>30</v>
      </c>
      <c r="G73" s="316"/>
      <c r="H73" s="315" t="s">
        <v>31</v>
      </c>
      <c r="I73" s="316"/>
      <c r="J73" s="315" t="s">
        <v>32</v>
      </c>
      <c r="K73" s="316"/>
      <c r="L73" s="132" t="s">
        <v>33</v>
      </c>
      <c r="M73" s="87"/>
      <c r="N73" s="31"/>
      <c r="O73" s="115"/>
      <c r="P73" s="134" t="str">
        <f>D73</f>
        <v>1 a 30 días</v>
      </c>
      <c r="Q73" s="134" t="str">
        <f>F73</f>
        <v>31 a 60 días</v>
      </c>
      <c r="R73" s="134" t="str">
        <f>H73</f>
        <v>61 a 90 días</v>
      </c>
      <c r="S73" s="134" t="str">
        <f>J73</f>
        <v>91 a 120 días</v>
      </c>
      <c r="T73" s="134" t="str">
        <f>L73</f>
        <v>mayor a 120 días</v>
      </c>
      <c r="V73" s="134" t="str">
        <f>P73&amp;""</f>
        <v>1 a 30 días</v>
      </c>
      <c r="W73" s="134" t="str">
        <f>Q73&amp;""</f>
        <v>31 a 60 días</v>
      </c>
      <c r="X73" s="134" t="str">
        <f>R73&amp;""</f>
        <v>61 a 90 días</v>
      </c>
      <c r="Y73" s="134" t="str">
        <f>S73&amp;""</f>
        <v>91 a 120 días</v>
      </c>
      <c r="Z73" s="134" t="str">
        <f>T73&amp;""</f>
        <v>mayor a 120 días</v>
      </c>
      <c r="AA73" s="97"/>
      <c r="AB73" s="36"/>
      <c r="AC73" s="71"/>
      <c r="AO73" s="122"/>
    </row>
    <row r="74" spans="2:41" ht="18.75" x14ac:dyDescent="0.2">
      <c r="B74" s="71"/>
      <c r="C74" s="309"/>
      <c r="D74" s="264" t="s">
        <v>9</v>
      </c>
      <c r="E74" s="264" t="s">
        <v>10</v>
      </c>
      <c r="F74" s="264" t="s">
        <v>9</v>
      </c>
      <c r="G74" s="264" t="s">
        <v>10</v>
      </c>
      <c r="H74" s="264" t="s">
        <v>9</v>
      </c>
      <c r="I74" s="264" t="s">
        <v>10</v>
      </c>
      <c r="J74" s="264" t="s">
        <v>9</v>
      </c>
      <c r="K74" s="264" t="s">
        <v>10</v>
      </c>
      <c r="L74" s="132" t="s">
        <v>10</v>
      </c>
      <c r="M74" s="87"/>
      <c r="N74" s="32"/>
      <c r="O74" s="116"/>
      <c r="P74" s="134" t="s">
        <v>36</v>
      </c>
      <c r="Q74" s="134" t="s">
        <v>36</v>
      </c>
      <c r="R74" s="134" t="s">
        <v>36</v>
      </c>
      <c r="S74" s="134" t="s">
        <v>36</v>
      </c>
      <c r="T74" s="134" t="s">
        <v>36</v>
      </c>
      <c r="V74" s="136" t="e">
        <f>$R$36</f>
        <v>#REF!</v>
      </c>
      <c r="W74" s="136" t="e">
        <f>$R$36</f>
        <v>#REF!</v>
      </c>
      <c r="X74" s="136" t="e">
        <f>$R$36</f>
        <v>#REF!</v>
      </c>
      <c r="Y74" s="136" t="e">
        <f>$R$36</f>
        <v>#REF!</v>
      </c>
      <c r="Z74" s="136" t="e">
        <f>$R$36</f>
        <v>#REF!</v>
      </c>
      <c r="AA74" s="111"/>
      <c r="AB74" s="38"/>
      <c r="AC74" s="71"/>
      <c r="AO74" s="122"/>
    </row>
    <row r="75" spans="2:41" x14ac:dyDescent="0.2">
      <c r="B75" s="71"/>
      <c r="C75" s="128" t="str">
        <f>C66</f>
        <v>Cartera Agropecuaria</v>
      </c>
      <c r="D75" s="223">
        <v>0</v>
      </c>
      <c r="E75" s="224">
        <v>0</v>
      </c>
      <c r="F75" s="223">
        <v>0</v>
      </c>
      <c r="G75" s="224">
        <v>0</v>
      </c>
      <c r="H75" s="223">
        <v>0</v>
      </c>
      <c r="I75" s="224">
        <v>0</v>
      </c>
      <c r="J75" s="223">
        <v>0</v>
      </c>
      <c r="K75" s="224">
        <v>0</v>
      </c>
      <c r="L75" s="245">
        <v>0</v>
      </c>
      <c r="M75" s="84"/>
      <c r="N75" s="13"/>
      <c r="O75" s="112"/>
      <c r="P75" s="135">
        <f>IF(OR(E75=0,K29=0),0,(E75/K29))</f>
        <v>0</v>
      </c>
      <c r="Q75" s="135">
        <f>IF(OR(G75=0,K29=0),0,(G75/K29))</f>
        <v>0</v>
      </c>
      <c r="R75" s="135">
        <f>IF(OR(I75=0,K29=0),0,(I75/K29))</f>
        <v>0</v>
      </c>
      <c r="S75" s="135">
        <f>IF(OR(K75=0,K29=0),0,(K75/K29))</f>
        <v>0</v>
      </c>
      <c r="T75" s="135">
        <f>IF(OR(L75=0,K29=0),0,(L75/K29))</f>
        <v>0</v>
      </c>
      <c r="U75" s="40"/>
      <c r="V75" s="138">
        <f t="shared" ref="V75:Z78" si="11">(P75-P66)*100</f>
        <v>0</v>
      </c>
      <c r="W75" s="138">
        <f t="shared" si="11"/>
        <v>0</v>
      </c>
      <c r="X75" s="138">
        <f t="shared" si="11"/>
        <v>0</v>
      </c>
      <c r="Y75" s="138">
        <f t="shared" si="11"/>
        <v>0</v>
      </c>
      <c r="Z75" s="138">
        <f t="shared" si="11"/>
        <v>0</v>
      </c>
      <c r="AA75" s="113"/>
      <c r="AB75" s="39"/>
      <c r="AC75" s="71"/>
      <c r="AO75" s="122"/>
    </row>
    <row r="76" spans="2:41" x14ac:dyDescent="0.2">
      <c r="B76" s="71"/>
      <c r="C76" s="128" t="str">
        <f>C67</f>
        <v>Cartera No Agropecuaria</v>
      </c>
      <c r="D76" s="223">
        <v>0</v>
      </c>
      <c r="E76" s="224">
        <v>0</v>
      </c>
      <c r="F76" s="223">
        <v>0</v>
      </c>
      <c r="G76" s="224">
        <v>0</v>
      </c>
      <c r="H76" s="223">
        <v>0</v>
      </c>
      <c r="I76" s="224">
        <v>0</v>
      </c>
      <c r="J76" s="223">
        <v>0</v>
      </c>
      <c r="K76" s="224">
        <v>0</v>
      </c>
      <c r="L76" s="245">
        <v>0</v>
      </c>
      <c r="M76" s="84"/>
      <c r="N76" s="13"/>
      <c r="O76" s="112"/>
      <c r="P76" s="135">
        <f>IF(OR(E76=0,K30=0),0,(E76/K30))</f>
        <v>0</v>
      </c>
      <c r="Q76" s="135">
        <f>IF(OR(G76=0,K30=0),0,(G76/K30))</f>
        <v>0</v>
      </c>
      <c r="R76" s="135">
        <f>IF(OR(I76=0,K30=0),0,(I76/K30))</f>
        <v>0</v>
      </c>
      <c r="S76" s="135">
        <f>IF(OR(K76=0,K30=0),0,(K76/K30))</f>
        <v>0</v>
      </c>
      <c r="T76" s="135">
        <f>IF(OR(L76=0,K30=0),0,(L76/K30))</f>
        <v>0</v>
      </c>
      <c r="U76" s="40"/>
      <c r="V76" s="138">
        <f t="shared" si="11"/>
        <v>0</v>
      </c>
      <c r="W76" s="138">
        <f t="shared" si="11"/>
        <v>0</v>
      </c>
      <c r="X76" s="138">
        <f t="shared" si="11"/>
        <v>0</v>
      </c>
      <c r="Y76" s="138">
        <f t="shared" si="11"/>
        <v>0</v>
      </c>
      <c r="Z76" s="138">
        <f t="shared" si="11"/>
        <v>0</v>
      </c>
      <c r="AA76" s="113"/>
      <c r="AB76" s="39"/>
      <c r="AC76" s="71"/>
      <c r="AO76" s="122"/>
    </row>
    <row r="77" spans="2:41" x14ac:dyDescent="0.2">
      <c r="B77" s="71"/>
      <c r="C77" s="128" t="str">
        <f>C68</f>
        <v>Otra cartera de credito</v>
      </c>
      <c r="D77" s="225">
        <v>0</v>
      </c>
      <c r="E77" s="224">
        <v>0</v>
      </c>
      <c r="F77" s="225">
        <v>0</v>
      </c>
      <c r="G77" s="224">
        <v>0</v>
      </c>
      <c r="H77" s="225">
        <v>0</v>
      </c>
      <c r="I77" s="224">
        <v>0</v>
      </c>
      <c r="J77" s="225">
        <v>0</v>
      </c>
      <c r="K77" s="224">
        <v>0</v>
      </c>
      <c r="L77" s="245">
        <v>0</v>
      </c>
      <c r="M77" s="84"/>
      <c r="N77" s="13"/>
      <c r="O77" s="112"/>
      <c r="P77" s="135">
        <f>IF(OR(E77=0,K31=0),0,(E77/K31))</f>
        <v>0</v>
      </c>
      <c r="Q77" s="135">
        <f>IF(OR(G77=0,K31=0),0,(G77/K31))</f>
        <v>0</v>
      </c>
      <c r="R77" s="135">
        <f>IF(OR(I77=0,K31=0),0,(I77/K31))</f>
        <v>0</v>
      </c>
      <c r="S77" s="135">
        <f>IF(OR(K77=0,K31=0),0,(K77/K31))</f>
        <v>0</v>
      </c>
      <c r="T77" s="135">
        <f>IF(OR(L77=0,K31=0),0,(L77/K31))</f>
        <v>0</v>
      </c>
      <c r="U77" s="40"/>
      <c r="V77" s="138">
        <f t="shared" si="11"/>
        <v>0</v>
      </c>
      <c r="W77" s="138">
        <f t="shared" si="11"/>
        <v>0</v>
      </c>
      <c r="X77" s="138">
        <f t="shared" si="11"/>
        <v>0</v>
      </c>
      <c r="Y77" s="138">
        <f t="shared" si="11"/>
        <v>0</v>
      </c>
      <c r="Z77" s="138">
        <f t="shared" si="11"/>
        <v>0</v>
      </c>
      <c r="AA77" s="113"/>
      <c r="AB77" s="39"/>
      <c r="AC77" s="71"/>
      <c r="AO77" s="122"/>
    </row>
    <row r="78" spans="2:41" ht="15" x14ac:dyDescent="0.25">
      <c r="B78" s="71"/>
      <c r="C78" s="129" t="str">
        <f>C69</f>
        <v>TOTAL</v>
      </c>
      <c r="D78" s="226">
        <f>SUM(D75:D77)</f>
        <v>0</v>
      </c>
      <c r="E78" s="227">
        <f t="shared" ref="E78:L78" si="12">SUM(E75:E77)</f>
        <v>0</v>
      </c>
      <c r="F78" s="226">
        <f>SUM(F75:F77)</f>
        <v>0</v>
      </c>
      <c r="G78" s="227">
        <f t="shared" si="12"/>
        <v>0</v>
      </c>
      <c r="H78" s="226">
        <f>SUM(H75:H77)</f>
        <v>0</v>
      </c>
      <c r="I78" s="227">
        <f t="shared" si="12"/>
        <v>0</v>
      </c>
      <c r="J78" s="226">
        <f>SUM(J75:J77)</f>
        <v>0</v>
      </c>
      <c r="K78" s="227">
        <f t="shared" si="12"/>
        <v>0</v>
      </c>
      <c r="L78" s="248">
        <f t="shared" si="12"/>
        <v>0</v>
      </c>
      <c r="M78" s="88"/>
      <c r="N78" s="11"/>
      <c r="O78" s="105"/>
      <c r="P78" s="135">
        <f>IF(OR(E78=0,K32=0),0,(E78/K32))</f>
        <v>0</v>
      </c>
      <c r="Q78" s="135">
        <f>IF(OR(G78=0,K32=0),0,(G78/K32))</f>
        <v>0</v>
      </c>
      <c r="R78" s="135">
        <f>IF(OR(I78=0,K32=0),0,(I78/K32))</f>
        <v>0</v>
      </c>
      <c r="S78" s="135">
        <f>IF(OR(K78=0,K32=0),0,(K78/K32))</f>
        <v>0</v>
      </c>
      <c r="T78" s="135">
        <f>IF(OR(L78=0,K32=0),0,(L78/K32))</f>
        <v>0</v>
      </c>
      <c r="U78" s="40"/>
      <c r="V78" s="138">
        <f t="shared" si="11"/>
        <v>0</v>
      </c>
      <c r="W78" s="138">
        <f t="shared" si="11"/>
        <v>0</v>
      </c>
      <c r="X78" s="138">
        <f t="shared" si="11"/>
        <v>0</v>
      </c>
      <c r="Y78" s="138">
        <f t="shared" si="11"/>
        <v>0</v>
      </c>
      <c r="Z78" s="138">
        <f t="shared" si="11"/>
        <v>0</v>
      </c>
      <c r="AA78" s="113"/>
      <c r="AB78" s="39"/>
      <c r="AC78" s="71"/>
      <c r="AO78" s="122"/>
    </row>
    <row r="79" spans="2:41" s="1" customFormat="1" x14ac:dyDescent="0.2">
      <c r="B79" s="71"/>
      <c r="C79" s="34"/>
      <c r="D79" s="253"/>
      <c r="E79" s="244"/>
      <c r="F79" s="244"/>
      <c r="G79" s="244"/>
      <c r="H79" s="244"/>
      <c r="I79" s="244"/>
      <c r="J79" s="244"/>
      <c r="K79" s="244"/>
      <c r="L79" s="244"/>
      <c r="M79" s="82"/>
      <c r="N79" s="24"/>
      <c r="O79" s="108"/>
      <c r="V79" s="44"/>
      <c r="X79" s="44"/>
      <c r="AA79" s="72"/>
      <c r="AB79" s="2"/>
      <c r="AC79" s="71"/>
      <c r="AO79" s="122"/>
    </row>
    <row r="80" spans="2:41" ht="15.75" x14ac:dyDescent="0.25">
      <c r="B80" s="71"/>
      <c r="C80" s="33" t="s">
        <v>40</v>
      </c>
      <c r="D80" s="220"/>
      <c r="L80" s="244"/>
      <c r="M80" s="82"/>
      <c r="N80" s="24"/>
      <c r="O80" s="71"/>
      <c r="P80" s="1"/>
      <c r="V80" s="45"/>
      <c r="W80" s="45"/>
      <c r="X80" s="1"/>
      <c r="AA80" s="72"/>
      <c r="AC80" s="71"/>
      <c r="AO80" s="122"/>
    </row>
    <row r="81" spans="2:41" s="1" customFormat="1" ht="16.5" x14ac:dyDescent="0.25">
      <c r="B81" s="71"/>
      <c r="C81" s="212" t="s">
        <v>41</v>
      </c>
      <c r="D81" s="240"/>
      <c r="E81" s="240"/>
      <c r="F81" s="240"/>
      <c r="G81" s="240"/>
      <c r="H81" s="240"/>
      <c r="I81" s="240"/>
      <c r="J81" s="240"/>
      <c r="K81" s="240"/>
      <c r="L81" s="241"/>
      <c r="M81" s="81"/>
      <c r="N81" s="29"/>
      <c r="O81" s="103"/>
      <c r="P81" s="3"/>
      <c r="T81" s="2"/>
      <c r="V81" s="44"/>
      <c r="W81" s="44"/>
      <c r="AA81" s="72"/>
      <c r="AB81" s="2"/>
      <c r="AC81" s="71"/>
      <c r="AO81" s="122"/>
    </row>
    <row r="82" spans="2:41" ht="18.75" x14ac:dyDescent="0.2">
      <c r="B82" s="71"/>
      <c r="C82" s="309" t="s">
        <v>7</v>
      </c>
      <c r="D82" s="313" t="e">
        <f>+C45</f>
        <v>#REF!</v>
      </c>
      <c r="E82" s="314"/>
      <c r="F82" s="313" t="e">
        <f>+C54</f>
        <v>#REF!</v>
      </c>
      <c r="G82" s="314"/>
      <c r="H82" s="313" t="e">
        <f>+C63</f>
        <v>#REF!</v>
      </c>
      <c r="I82" s="314"/>
      <c r="J82" s="313" t="e">
        <f>+C72</f>
        <v>#REF!</v>
      </c>
      <c r="K82" s="314"/>
      <c r="L82" s="264" t="e">
        <f>L9</f>
        <v>#REF!</v>
      </c>
      <c r="M82" s="74"/>
      <c r="N82" s="27"/>
      <c r="O82" s="95"/>
      <c r="P82" s="134" t="e">
        <f>D82</f>
        <v>#REF!</v>
      </c>
      <c r="Q82" s="134" t="e">
        <f>F82</f>
        <v>#REF!</v>
      </c>
      <c r="R82" s="134" t="e">
        <f>H82</f>
        <v>#REF!</v>
      </c>
      <c r="S82" s="134" t="e">
        <f>J82</f>
        <v>#REF!</v>
      </c>
      <c r="U82" s="1"/>
      <c r="V82" s="1"/>
      <c r="W82" s="1"/>
      <c r="X82" s="1"/>
      <c r="AA82" s="72"/>
      <c r="AC82" s="71"/>
      <c r="AO82" s="122"/>
    </row>
    <row r="83" spans="2:41" ht="30" x14ac:dyDescent="0.2">
      <c r="B83" s="71"/>
      <c r="C83" s="309"/>
      <c r="D83" s="264" t="s">
        <v>9</v>
      </c>
      <c r="E83" s="264" t="s">
        <v>10</v>
      </c>
      <c r="F83" s="264" t="s">
        <v>9</v>
      </c>
      <c r="G83" s="264" t="s">
        <v>10</v>
      </c>
      <c r="H83" s="264" t="s">
        <v>9</v>
      </c>
      <c r="I83" s="264" t="s">
        <v>10</v>
      </c>
      <c r="J83" s="264" t="s">
        <v>9</v>
      </c>
      <c r="K83" s="264" t="s">
        <v>10</v>
      </c>
      <c r="L83" s="264" t="s">
        <v>10</v>
      </c>
      <c r="M83" s="74"/>
      <c r="N83" s="27"/>
      <c r="O83" s="95"/>
      <c r="P83" s="136" t="s">
        <v>42</v>
      </c>
      <c r="Q83" s="136" t="s">
        <v>42</v>
      </c>
      <c r="R83" s="136" t="s">
        <v>42</v>
      </c>
      <c r="S83" s="136" t="s">
        <v>42</v>
      </c>
      <c r="V83" s="1"/>
      <c r="W83" s="1"/>
      <c r="X83" s="1"/>
      <c r="Z83" s="134" t="s">
        <v>12</v>
      </c>
      <c r="AA83" s="72"/>
      <c r="AC83" s="71"/>
      <c r="AD83" s="136" t="s">
        <v>13</v>
      </c>
      <c r="AE83" s="136" t="s">
        <v>14</v>
      </c>
      <c r="AF83" s="136" t="s">
        <v>15</v>
      </c>
      <c r="AO83" s="122"/>
    </row>
    <row r="84" spans="2:41" x14ac:dyDescent="0.2">
      <c r="B84" s="71"/>
      <c r="C84" s="128" t="str">
        <f>C75</f>
        <v>Cartera Agropecuaria</v>
      </c>
      <c r="D84" s="223">
        <v>0</v>
      </c>
      <c r="E84" s="224">
        <v>0</v>
      </c>
      <c r="F84" s="223">
        <v>0</v>
      </c>
      <c r="G84" s="224">
        <v>0</v>
      </c>
      <c r="H84" s="223">
        <v>0</v>
      </c>
      <c r="I84" s="224">
        <v>0</v>
      </c>
      <c r="J84" s="223">
        <v>0</v>
      </c>
      <c r="K84" s="224">
        <v>0</v>
      </c>
      <c r="L84" s="232">
        <v>0</v>
      </c>
      <c r="M84" s="80"/>
      <c r="N84" s="10"/>
      <c r="O84" s="112"/>
      <c r="P84" s="137" t="str">
        <f>IFERROR(E84/(E29+E84),"-")</f>
        <v>-</v>
      </c>
      <c r="Q84" s="137" t="str">
        <f>IFERROR(G84/(G29+G84),"-")</f>
        <v>-</v>
      </c>
      <c r="R84" s="137" t="str">
        <f>IFERROR(I84/(I29+I84),"-")</f>
        <v>-</v>
      </c>
      <c r="S84" s="137" t="str">
        <f>IFERROR(K84/(K29+K84),"-")</f>
        <v>-</v>
      </c>
      <c r="W84" s="45"/>
      <c r="Z84" s="139" t="str">
        <f>IFERROR(AVERAGE(P84:S84),"-")</f>
        <v>-</v>
      </c>
      <c r="AA84" s="72"/>
      <c r="AC84" s="71"/>
      <c r="AD84" s="137" t="e">
        <f>VLOOKUP(Z84,#REF!,3)</f>
        <v>#REF!</v>
      </c>
      <c r="AE84" s="141" t="e">
        <f>MAX(#REF!)</f>
        <v>#REF!</v>
      </c>
      <c r="AF84" s="141" t="e">
        <f>MIN(#REF!)</f>
        <v>#REF!</v>
      </c>
      <c r="AO84" s="122"/>
    </row>
    <row r="85" spans="2:41" x14ac:dyDescent="0.2">
      <c r="B85" s="71"/>
      <c r="C85" s="128" t="str">
        <f>C76</f>
        <v>Cartera No Agropecuaria</v>
      </c>
      <c r="D85" s="223">
        <v>0</v>
      </c>
      <c r="E85" s="224">
        <v>0</v>
      </c>
      <c r="F85" s="223">
        <v>0</v>
      </c>
      <c r="G85" s="224">
        <v>0</v>
      </c>
      <c r="H85" s="223">
        <v>0</v>
      </c>
      <c r="I85" s="224">
        <v>0</v>
      </c>
      <c r="J85" s="223">
        <v>0</v>
      </c>
      <c r="K85" s="224">
        <v>0</v>
      </c>
      <c r="L85" s="232">
        <v>0</v>
      </c>
      <c r="M85" s="80"/>
      <c r="N85" s="10"/>
      <c r="O85" s="112"/>
      <c r="P85" s="137" t="str">
        <f>IFERROR(E85/(E30+E85),"-")</f>
        <v>-</v>
      </c>
      <c r="Q85" s="137" t="str">
        <f>IFERROR(G85/(G30+G85),"-")</f>
        <v>-</v>
      </c>
      <c r="R85" s="137" t="str">
        <f>IFERROR(I85/(I30+I85),"-")</f>
        <v>-</v>
      </c>
      <c r="S85" s="137" t="str">
        <f>IFERROR(K85/(K30+K85),"-")</f>
        <v>-</v>
      </c>
      <c r="W85" s="45"/>
      <c r="Z85" s="139" t="str">
        <f>IFERROR(AVERAGE(P85:S85),"-")</f>
        <v>-</v>
      </c>
      <c r="AA85" s="72"/>
      <c r="AC85" s="71"/>
      <c r="AD85" s="137"/>
      <c r="AE85" s="141"/>
      <c r="AF85" s="141"/>
      <c r="AO85" s="122"/>
    </row>
    <row r="86" spans="2:41" x14ac:dyDescent="0.2">
      <c r="B86" s="71"/>
      <c r="C86" s="128" t="str">
        <f>C77</f>
        <v>Otra cartera de credito</v>
      </c>
      <c r="D86" s="225">
        <v>0</v>
      </c>
      <c r="E86" s="224">
        <v>0</v>
      </c>
      <c r="F86" s="225">
        <v>0</v>
      </c>
      <c r="G86" s="224">
        <v>0</v>
      </c>
      <c r="H86" s="225">
        <v>0</v>
      </c>
      <c r="I86" s="224">
        <v>0</v>
      </c>
      <c r="J86" s="225">
        <v>0</v>
      </c>
      <c r="K86" s="224">
        <v>0</v>
      </c>
      <c r="L86" s="232">
        <v>0</v>
      </c>
      <c r="M86" s="80"/>
      <c r="N86" s="10"/>
      <c r="O86" s="112"/>
      <c r="P86" s="137" t="str">
        <f>IFERROR(E86/(E31+E86),"-")</f>
        <v>-</v>
      </c>
      <c r="Q86" s="137" t="str">
        <f>IFERROR(G86/(G31+G86),"-")</f>
        <v>-</v>
      </c>
      <c r="R86" s="137" t="str">
        <f>IFERROR(I86/(I31+I86),"-")</f>
        <v>-</v>
      </c>
      <c r="S86" s="137" t="str">
        <f>IFERROR(K86/(K31+K86),"-")</f>
        <v>-</v>
      </c>
      <c r="W86" s="45"/>
      <c r="Z86" s="139" t="str">
        <f>IFERROR(AVERAGE(P86:S86),"-")</f>
        <v>-</v>
      </c>
      <c r="AA86" s="72"/>
      <c r="AC86" s="71"/>
      <c r="AD86" s="137"/>
      <c r="AE86" s="141"/>
      <c r="AF86" s="141"/>
      <c r="AO86" s="122"/>
    </row>
    <row r="87" spans="2:41" ht="15" x14ac:dyDescent="0.25">
      <c r="B87" s="71"/>
      <c r="C87" s="129" t="str">
        <f>C78</f>
        <v>TOTAL</v>
      </c>
      <c r="D87" s="226">
        <f>SUM(D84:D86)</f>
        <v>0</v>
      </c>
      <c r="E87" s="227">
        <f>SUM(E84:E86)</f>
        <v>0</v>
      </c>
      <c r="F87" s="226">
        <f>SUM(F84:F86)</f>
        <v>0</v>
      </c>
      <c r="G87" s="227">
        <f t="shared" ref="G87:L87" si="13">SUM(G84:G86)</f>
        <v>0</v>
      </c>
      <c r="H87" s="226">
        <f>SUM(H84:H86)</f>
        <v>0</v>
      </c>
      <c r="I87" s="227">
        <f t="shared" si="13"/>
        <v>0</v>
      </c>
      <c r="J87" s="226">
        <f>SUM(J84:J86)</f>
        <v>0</v>
      </c>
      <c r="K87" s="227">
        <f t="shared" si="13"/>
        <v>0</v>
      </c>
      <c r="L87" s="248">
        <f t="shared" si="13"/>
        <v>0</v>
      </c>
      <c r="M87" s="89"/>
      <c r="N87" s="15"/>
      <c r="O87" s="117"/>
      <c r="P87" s="137" t="str">
        <f>IFERROR(E87/(E32+E87),"-")</f>
        <v>-</v>
      </c>
      <c r="Q87" s="137" t="str">
        <f>IFERROR(G87/(G32+G87),"-")</f>
        <v>-</v>
      </c>
      <c r="R87" s="137" t="str">
        <f>IFERROR(I87/(I32+I87),"-")</f>
        <v>-</v>
      </c>
      <c r="S87" s="137" t="str">
        <f>IFERROR(K87/(K32+K87),"-")</f>
        <v>-</v>
      </c>
      <c r="W87" s="45"/>
      <c r="Z87" s="139" t="str">
        <f>IFERROR(AVERAGE(P87:S87),"-")</f>
        <v>-</v>
      </c>
      <c r="AA87" s="72"/>
      <c r="AC87" s="71"/>
      <c r="AD87" s="137" t="e">
        <f>VLOOKUP(Z87,#REF!,3)</f>
        <v>#REF!</v>
      </c>
      <c r="AE87" s="141" t="e">
        <f>MAX(#REF!)</f>
        <v>#REF!</v>
      </c>
      <c r="AF87" s="141" t="e">
        <f>MIN(#REF!)</f>
        <v>#REF!</v>
      </c>
      <c r="AO87" s="122"/>
    </row>
    <row r="88" spans="2:41" s="1" customFormat="1" x14ac:dyDescent="0.2">
      <c r="B88" s="71"/>
      <c r="D88" s="228"/>
      <c r="E88" s="218"/>
      <c r="F88" s="218"/>
      <c r="G88" s="218"/>
      <c r="H88" s="218"/>
      <c r="I88" s="218"/>
      <c r="J88" s="218"/>
      <c r="K88" s="218"/>
      <c r="L88" s="244"/>
      <c r="M88" s="82"/>
      <c r="N88" s="24"/>
      <c r="O88" s="101"/>
      <c r="T88" s="2"/>
      <c r="V88" s="44"/>
      <c r="W88" s="44"/>
      <c r="AA88" s="72"/>
      <c r="AB88" s="2"/>
      <c r="AC88" s="71"/>
      <c r="AD88" s="44"/>
      <c r="AO88" s="122"/>
    </row>
    <row r="89" spans="2:41" s="1" customFormat="1" x14ac:dyDescent="0.2">
      <c r="B89" s="71"/>
      <c r="D89" s="228"/>
      <c r="E89" s="218"/>
      <c r="F89" s="218"/>
      <c r="G89" s="218"/>
      <c r="H89" s="218"/>
      <c r="I89" s="218"/>
      <c r="J89" s="218"/>
      <c r="K89" s="218"/>
      <c r="L89" s="244"/>
      <c r="M89" s="82"/>
      <c r="N89" s="24"/>
      <c r="O89" s="101"/>
      <c r="T89" s="2"/>
      <c r="V89" s="44"/>
      <c r="W89" s="44"/>
      <c r="AA89" s="72"/>
      <c r="AB89" s="2"/>
      <c r="AC89" s="71"/>
      <c r="AD89" s="44"/>
      <c r="AO89" s="122"/>
    </row>
    <row r="90" spans="2:41" s="1" customFormat="1" ht="15.75" x14ac:dyDescent="0.25">
      <c r="B90" s="71"/>
      <c r="C90" s="33" t="s">
        <v>43</v>
      </c>
      <c r="D90" s="220"/>
      <c r="E90" s="218"/>
      <c r="F90" s="218"/>
      <c r="G90" s="218"/>
      <c r="H90" s="218"/>
      <c r="I90" s="218"/>
      <c r="J90" s="218"/>
      <c r="K90" s="218"/>
      <c r="L90" s="244"/>
      <c r="M90" s="82"/>
      <c r="N90" s="24"/>
      <c r="O90" s="71"/>
      <c r="T90" s="2"/>
      <c r="V90" s="44"/>
      <c r="W90" s="44"/>
      <c r="AA90" s="72"/>
      <c r="AB90" s="2"/>
      <c r="AC90" s="71"/>
      <c r="AD90" s="44"/>
      <c r="AO90" s="122"/>
    </row>
    <row r="91" spans="2:41" s="1" customFormat="1" ht="16.5" x14ac:dyDescent="0.25">
      <c r="B91" s="71"/>
      <c r="C91" s="212" t="s">
        <v>44</v>
      </c>
      <c r="D91" s="240"/>
      <c r="E91" s="240"/>
      <c r="F91" s="240"/>
      <c r="G91" s="240"/>
      <c r="H91" s="240"/>
      <c r="I91" s="240"/>
      <c r="J91" s="240"/>
      <c r="K91" s="240"/>
      <c r="L91" s="241"/>
      <c r="M91" s="81"/>
      <c r="N91" s="29"/>
      <c r="O91" s="103"/>
      <c r="P91" s="3"/>
      <c r="T91" s="2"/>
      <c r="V91" s="44"/>
      <c r="W91" s="44"/>
      <c r="AA91" s="72"/>
      <c r="AB91" s="2"/>
      <c r="AC91" s="71"/>
      <c r="AD91" s="44"/>
      <c r="AO91" s="122"/>
    </row>
    <row r="92" spans="2:41" s="1" customFormat="1" ht="18.75" x14ac:dyDescent="0.2">
      <c r="B92" s="71"/>
      <c r="C92" s="309" t="s">
        <v>7</v>
      </c>
      <c r="D92" s="313" t="e">
        <f>+D82</f>
        <v>#REF!</v>
      </c>
      <c r="E92" s="314"/>
      <c r="F92" s="313" t="e">
        <f>+F82</f>
        <v>#REF!</v>
      </c>
      <c r="G92" s="314"/>
      <c r="H92" s="313" t="e">
        <f>+H82</f>
        <v>#REF!</v>
      </c>
      <c r="I92" s="314"/>
      <c r="J92" s="313" t="e">
        <f>+J82</f>
        <v>#REF!</v>
      </c>
      <c r="K92" s="314"/>
      <c r="L92" s="264" t="e">
        <f>L82</f>
        <v>#REF!</v>
      </c>
      <c r="M92" s="74"/>
      <c r="N92" s="27"/>
      <c r="O92" s="95"/>
      <c r="P92" s="134" t="e">
        <f>D92</f>
        <v>#REF!</v>
      </c>
      <c r="Q92" s="134" t="e">
        <f>F92</f>
        <v>#REF!</v>
      </c>
      <c r="R92" s="134" t="e">
        <f>H92</f>
        <v>#REF!</v>
      </c>
      <c r="S92" s="134" t="e">
        <f>J92</f>
        <v>#REF!</v>
      </c>
      <c r="T92" s="2"/>
      <c r="V92" s="44"/>
      <c r="W92" s="44"/>
      <c r="AA92" s="72"/>
      <c r="AB92" s="2"/>
      <c r="AC92" s="71"/>
      <c r="AD92" s="44"/>
      <c r="AO92" s="122"/>
    </row>
    <row r="93" spans="2:41" s="1" customFormat="1" ht="18.75" x14ac:dyDescent="0.2">
      <c r="B93" s="71"/>
      <c r="C93" s="309"/>
      <c r="D93" s="264" t="s">
        <v>9</v>
      </c>
      <c r="E93" s="264" t="s">
        <v>10</v>
      </c>
      <c r="F93" s="264" t="s">
        <v>9</v>
      </c>
      <c r="G93" s="264" t="s">
        <v>10</v>
      </c>
      <c r="H93" s="264" t="s">
        <v>9</v>
      </c>
      <c r="I93" s="264" t="s">
        <v>10</v>
      </c>
      <c r="J93" s="264" t="s">
        <v>9</v>
      </c>
      <c r="K93" s="264" t="s">
        <v>10</v>
      </c>
      <c r="L93" s="264" t="s">
        <v>10</v>
      </c>
      <c r="M93" s="74"/>
      <c r="N93" s="27"/>
      <c r="O93" s="95"/>
      <c r="P93" s="136" t="s">
        <v>36</v>
      </c>
      <c r="Q93" s="136" t="s">
        <v>36</v>
      </c>
      <c r="R93" s="136" t="s">
        <v>36</v>
      </c>
      <c r="S93" s="136" t="s">
        <v>36</v>
      </c>
      <c r="T93" s="2"/>
      <c r="V93" s="44"/>
      <c r="W93" s="44"/>
      <c r="Z93" s="134" t="s">
        <v>12</v>
      </c>
      <c r="AA93" s="72"/>
      <c r="AB93" s="2"/>
      <c r="AC93" s="71"/>
      <c r="AD93" s="136" t="s">
        <v>13</v>
      </c>
      <c r="AE93" s="136" t="s">
        <v>14</v>
      </c>
      <c r="AF93" s="136" t="s">
        <v>15</v>
      </c>
      <c r="AO93" s="122"/>
    </row>
    <row r="94" spans="2:41" x14ac:dyDescent="0.2">
      <c r="B94" s="71"/>
      <c r="C94" s="128" t="str">
        <f>C84</f>
        <v>Cartera Agropecuaria</v>
      </c>
      <c r="D94" s="223">
        <v>0</v>
      </c>
      <c r="E94" s="224">
        <v>0</v>
      </c>
      <c r="F94" s="223">
        <v>0</v>
      </c>
      <c r="G94" s="224">
        <v>0</v>
      </c>
      <c r="H94" s="223">
        <v>0</v>
      </c>
      <c r="I94" s="224">
        <v>0</v>
      </c>
      <c r="J94" s="223">
        <v>0</v>
      </c>
      <c r="K94" s="224">
        <v>0</v>
      </c>
      <c r="L94" s="232">
        <v>0</v>
      </c>
      <c r="M94" s="80"/>
      <c r="N94" s="10"/>
      <c r="O94" s="112"/>
      <c r="P94" s="137" t="str">
        <f>IFERROR(E94/E29,"-")</f>
        <v>-</v>
      </c>
      <c r="Q94" s="137" t="str">
        <f>IFERROR(G94/G29,"-")</f>
        <v>-</v>
      </c>
      <c r="R94" s="137" t="str">
        <f>IFERROR(I94/I29,"-")</f>
        <v>-</v>
      </c>
      <c r="S94" s="137" t="str">
        <f>IFERROR(K94/K29,"-")</f>
        <v>-</v>
      </c>
      <c r="W94" s="45"/>
      <c r="Z94" s="139" t="str">
        <f>IFERROR(AVERAGE(P94:S94),"-")</f>
        <v>-</v>
      </c>
      <c r="AA94" s="72"/>
      <c r="AC94" s="71"/>
      <c r="AD94" s="137" t="e">
        <f>VLOOKUP(Z94,#REF!,3)</f>
        <v>#REF!</v>
      </c>
      <c r="AE94" s="141" t="e">
        <f>MAX(#REF!)</f>
        <v>#REF!</v>
      </c>
      <c r="AF94" s="141" t="e">
        <f>MIN(#REF!)</f>
        <v>#REF!</v>
      </c>
      <c r="AO94" s="122"/>
    </row>
    <row r="95" spans="2:41" x14ac:dyDescent="0.2">
      <c r="B95" s="71"/>
      <c r="C95" s="128" t="str">
        <f>C85</f>
        <v>Cartera No Agropecuaria</v>
      </c>
      <c r="D95" s="223">
        <v>0</v>
      </c>
      <c r="E95" s="224">
        <v>0</v>
      </c>
      <c r="F95" s="223">
        <v>0</v>
      </c>
      <c r="G95" s="224">
        <v>0</v>
      </c>
      <c r="H95" s="223">
        <v>0</v>
      </c>
      <c r="I95" s="224">
        <v>0</v>
      </c>
      <c r="J95" s="223">
        <v>0</v>
      </c>
      <c r="K95" s="224">
        <v>0</v>
      </c>
      <c r="L95" s="232">
        <v>0</v>
      </c>
      <c r="M95" s="80"/>
      <c r="N95" s="10"/>
      <c r="O95" s="112"/>
      <c r="P95" s="137" t="str">
        <f>IFERROR(E95/E30,"-")</f>
        <v>-</v>
      </c>
      <c r="Q95" s="137" t="str">
        <f>IFERROR(G95/G30,"-")</f>
        <v>-</v>
      </c>
      <c r="R95" s="137" t="str">
        <f>IFERROR(I95/I30,"-")</f>
        <v>-</v>
      </c>
      <c r="S95" s="137" t="str">
        <f>IFERROR(K95/K30,"-")</f>
        <v>-</v>
      </c>
      <c r="W95" s="45"/>
      <c r="Z95" s="139" t="str">
        <f>IFERROR(AVERAGE(P95:S95),"-")</f>
        <v>-</v>
      </c>
      <c r="AA95" s="72"/>
      <c r="AC95" s="71"/>
      <c r="AD95" s="137"/>
      <c r="AE95" s="141"/>
      <c r="AF95" s="141"/>
      <c r="AO95" s="122"/>
    </row>
    <row r="96" spans="2:41" x14ac:dyDescent="0.2">
      <c r="B96" s="71"/>
      <c r="C96" s="128" t="str">
        <f>C86</f>
        <v>Otra cartera de credito</v>
      </c>
      <c r="D96" s="225">
        <v>0</v>
      </c>
      <c r="E96" s="224">
        <v>0</v>
      </c>
      <c r="F96" s="225">
        <v>0</v>
      </c>
      <c r="G96" s="224">
        <v>0</v>
      </c>
      <c r="H96" s="225">
        <v>0</v>
      </c>
      <c r="I96" s="224">
        <v>0</v>
      </c>
      <c r="J96" s="225">
        <v>0</v>
      </c>
      <c r="K96" s="224">
        <v>0</v>
      </c>
      <c r="L96" s="232">
        <v>0</v>
      </c>
      <c r="M96" s="80"/>
      <c r="N96" s="10"/>
      <c r="O96" s="112"/>
      <c r="P96" s="137" t="str">
        <f>IFERROR(E96/E31,"-")</f>
        <v>-</v>
      </c>
      <c r="Q96" s="137" t="str">
        <f>IFERROR(G96/G31,"-")</f>
        <v>-</v>
      </c>
      <c r="R96" s="137" t="str">
        <f>IFERROR(I96/I31,"-")</f>
        <v>-</v>
      </c>
      <c r="S96" s="137" t="str">
        <f>IFERROR(K96/K31,"-")</f>
        <v>-</v>
      </c>
      <c r="W96" s="45"/>
      <c r="Z96" s="139" t="str">
        <f>IFERROR(AVERAGE(P96:S96),"-")</f>
        <v>-</v>
      </c>
      <c r="AA96" s="72"/>
      <c r="AC96" s="71"/>
      <c r="AD96" s="137"/>
      <c r="AE96" s="141"/>
      <c r="AF96" s="141"/>
      <c r="AO96" s="122"/>
    </row>
    <row r="97" spans="2:41" s="1" customFormat="1" ht="15" x14ac:dyDescent="0.25">
      <c r="B97" s="71"/>
      <c r="C97" s="129" t="str">
        <f>C87</f>
        <v>TOTAL</v>
      </c>
      <c r="D97" s="226">
        <f>SUM(D94:D96)</f>
        <v>0</v>
      </c>
      <c r="E97" s="227">
        <f t="shared" ref="E97:K97" si="14">SUM(E94:E96)</f>
        <v>0</v>
      </c>
      <c r="F97" s="226">
        <f>SUM(F94:F96)</f>
        <v>0</v>
      </c>
      <c r="G97" s="227">
        <f t="shared" si="14"/>
        <v>0</v>
      </c>
      <c r="H97" s="226">
        <f>SUM(H94:H96)</f>
        <v>0</v>
      </c>
      <c r="I97" s="227">
        <f t="shared" si="14"/>
        <v>0</v>
      </c>
      <c r="J97" s="226">
        <f>SUM(J94:J96)</f>
        <v>0</v>
      </c>
      <c r="K97" s="227">
        <f t="shared" si="14"/>
        <v>0</v>
      </c>
      <c r="L97" s="248">
        <f>SUM(L94:L96)</f>
        <v>0</v>
      </c>
      <c r="M97" s="89"/>
      <c r="N97" s="15"/>
      <c r="O97" s="117"/>
      <c r="P97" s="137" t="str">
        <f>IFERROR(E97/E32,"-")</f>
        <v>-</v>
      </c>
      <c r="Q97" s="137" t="str">
        <f>IFERROR(G97/G32,"-")</f>
        <v>-</v>
      </c>
      <c r="R97" s="137" t="str">
        <f>IFERROR(I97/I32,"-")</f>
        <v>-</v>
      </c>
      <c r="S97" s="137" t="str">
        <f>IFERROR(K97/K32,"-")</f>
        <v>-</v>
      </c>
      <c r="T97" s="2"/>
      <c r="V97" s="2"/>
      <c r="W97" s="45"/>
      <c r="Z97" s="139" t="str">
        <f>IFERROR(AVERAGE(P97:S97),"-")</f>
        <v>-</v>
      </c>
      <c r="AA97" s="72"/>
      <c r="AB97" s="2"/>
      <c r="AC97" s="71"/>
      <c r="AD97" s="137" t="e">
        <f>VLOOKUP(Z97,#REF!,3)</f>
        <v>#REF!</v>
      </c>
      <c r="AE97" s="141" t="e">
        <f>MAX(#REF!)</f>
        <v>#REF!</v>
      </c>
      <c r="AF97" s="141" t="e">
        <f>MIN(#REF!)</f>
        <v>#REF!</v>
      </c>
      <c r="AO97" s="122"/>
    </row>
    <row r="98" spans="2:41" s="1" customFormat="1" ht="15" thickBot="1" x14ac:dyDescent="0.25">
      <c r="B98" s="90"/>
      <c r="C98" s="91"/>
      <c r="D98" s="254"/>
      <c r="E98" s="255"/>
      <c r="F98" s="255"/>
      <c r="G98" s="255"/>
      <c r="H98" s="255"/>
      <c r="I98" s="255"/>
      <c r="J98" s="255"/>
      <c r="K98" s="255"/>
      <c r="L98" s="255"/>
      <c r="M98" s="92"/>
      <c r="N98" s="2"/>
      <c r="O98" s="118"/>
      <c r="P98" s="91"/>
      <c r="Q98" s="91"/>
      <c r="R98" s="91"/>
      <c r="S98" s="91"/>
      <c r="T98" s="119"/>
      <c r="U98" s="91"/>
      <c r="V98" s="91"/>
      <c r="W98" s="91"/>
      <c r="X98" s="91"/>
      <c r="Y98" s="91"/>
      <c r="Z98" s="91"/>
      <c r="AA98" s="92"/>
      <c r="AB98" s="2"/>
      <c r="AC98" s="90"/>
      <c r="AD98" s="91"/>
      <c r="AE98" s="91"/>
      <c r="AF98" s="91"/>
      <c r="AG98" s="91"/>
      <c r="AH98" s="91"/>
      <c r="AI98" s="91"/>
      <c r="AJ98" s="91"/>
      <c r="AK98" s="91"/>
      <c r="AL98" s="91"/>
      <c r="AM98" s="91"/>
      <c r="AN98" s="91"/>
      <c r="AO98" s="124"/>
    </row>
    <row r="99" spans="2:41" s="1" customFormat="1" x14ac:dyDescent="0.2">
      <c r="D99" s="228"/>
      <c r="E99" s="218"/>
      <c r="F99" s="218"/>
      <c r="G99" s="218"/>
      <c r="H99" s="218"/>
      <c r="I99" s="218"/>
      <c r="J99" s="218"/>
      <c r="K99" s="218"/>
      <c r="L99" s="218"/>
      <c r="M99" s="2"/>
      <c r="N99" s="2"/>
      <c r="O99" s="2"/>
      <c r="T99" s="2"/>
      <c r="AA99" s="2"/>
      <c r="AB99" s="2"/>
    </row>
    <row r="100" spans="2:41" s="1" customFormat="1" x14ac:dyDescent="0.2">
      <c r="D100" s="228"/>
      <c r="E100" s="218"/>
      <c r="F100" s="218"/>
      <c r="G100" s="218"/>
      <c r="H100" s="218"/>
      <c r="I100" s="218"/>
      <c r="J100" s="218"/>
      <c r="K100" s="218"/>
      <c r="L100" s="218"/>
      <c r="M100" s="2"/>
      <c r="N100" s="2"/>
      <c r="O100" s="2"/>
      <c r="T100" s="2"/>
      <c r="AA100" s="2"/>
      <c r="AB100" s="2"/>
    </row>
    <row r="101" spans="2:41" s="1" customFormat="1" x14ac:dyDescent="0.2">
      <c r="D101" s="228"/>
      <c r="E101" s="218"/>
      <c r="F101" s="218"/>
      <c r="G101" s="218"/>
      <c r="H101" s="218"/>
      <c r="I101" s="218"/>
      <c r="J101" s="218"/>
      <c r="K101" s="218"/>
      <c r="L101" s="218"/>
      <c r="M101" s="2"/>
      <c r="N101" s="2"/>
      <c r="O101" s="2"/>
      <c r="T101" s="2"/>
      <c r="AA101" s="2"/>
      <c r="AB101" s="2"/>
    </row>
    <row r="102" spans="2:41" s="1" customFormat="1" x14ac:dyDescent="0.2">
      <c r="C102" s="309" t="s">
        <v>7</v>
      </c>
      <c r="D102" s="228"/>
      <c r="E102" s="218"/>
      <c r="F102" s="218"/>
      <c r="G102" s="218"/>
      <c r="H102" s="218"/>
      <c r="I102" s="218"/>
      <c r="J102" s="218"/>
      <c r="K102" s="218"/>
      <c r="L102" s="218"/>
      <c r="M102" s="2"/>
      <c r="N102" s="2"/>
      <c r="O102" s="2"/>
      <c r="T102" s="2"/>
      <c r="AA102" s="2"/>
      <c r="AB102" s="2"/>
    </row>
    <row r="103" spans="2:41" s="1" customFormat="1" ht="15" thickBot="1" x14ac:dyDescent="0.25">
      <c r="C103" s="310"/>
      <c r="D103" s="228"/>
      <c r="E103" s="218"/>
      <c r="F103" s="218"/>
      <c r="G103" s="218"/>
      <c r="H103" s="218"/>
      <c r="I103" s="218"/>
      <c r="J103" s="218"/>
      <c r="K103" s="218"/>
      <c r="L103" s="218"/>
      <c r="M103" s="2"/>
      <c r="N103" s="2"/>
      <c r="O103" s="2"/>
      <c r="T103" s="2"/>
      <c r="AA103" s="2"/>
      <c r="AB103" s="2"/>
    </row>
    <row r="104" spans="2:41" s="1" customFormat="1" x14ac:dyDescent="0.2">
      <c r="C104" s="311" t="s">
        <v>45</v>
      </c>
      <c r="D104" s="259" t="str">
        <f>C94</f>
        <v>Cartera Agropecuaria</v>
      </c>
      <c r="E104" s="218"/>
      <c r="F104" s="218"/>
      <c r="G104" s="218"/>
      <c r="H104" s="218"/>
      <c r="I104" s="218"/>
      <c r="J104" s="218"/>
      <c r="K104" s="218"/>
      <c r="L104" s="218"/>
      <c r="M104" s="2"/>
      <c r="N104" s="2"/>
      <c r="O104" s="2"/>
      <c r="T104" s="2"/>
      <c r="AA104" s="2"/>
      <c r="AB104" s="2"/>
    </row>
    <row r="105" spans="2:41" s="1" customFormat="1" ht="15" thickBot="1" x14ac:dyDescent="0.25">
      <c r="C105" s="312"/>
      <c r="D105" s="260" t="str">
        <f>C95</f>
        <v>Cartera No Agropecuaria</v>
      </c>
      <c r="E105" s="218"/>
      <c r="F105" s="218"/>
      <c r="G105" s="218"/>
      <c r="H105" s="218"/>
      <c r="I105" s="218"/>
      <c r="J105" s="218"/>
      <c r="K105" s="218"/>
      <c r="L105" s="218"/>
      <c r="M105" s="2"/>
      <c r="N105" s="2"/>
      <c r="O105" s="2"/>
      <c r="T105" s="2"/>
      <c r="AA105" s="2"/>
      <c r="AB105" s="2"/>
    </row>
    <row r="106" spans="2:41" s="1" customFormat="1" x14ac:dyDescent="0.2">
      <c r="C106" s="311" t="s">
        <v>46</v>
      </c>
      <c r="D106" s="259" t="str">
        <f>+D104</f>
        <v>Cartera Agropecuaria</v>
      </c>
      <c r="E106" s="218"/>
      <c r="F106" s="218"/>
      <c r="G106" s="218"/>
      <c r="H106" s="218"/>
      <c r="I106" s="218"/>
      <c r="J106" s="218"/>
      <c r="K106" s="218"/>
      <c r="L106" s="218"/>
      <c r="M106" s="2"/>
      <c r="N106" s="2"/>
      <c r="O106" s="2"/>
      <c r="T106" s="2"/>
      <c r="AA106" s="2"/>
      <c r="AB106" s="2"/>
    </row>
    <row r="107" spans="2:41" s="1" customFormat="1" ht="15" thickBot="1" x14ac:dyDescent="0.25">
      <c r="C107" s="312"/>
      <c r="D107" s="260" t="str">
        <f>+D105</f>
        <v>Cartera No Agropecuaria</v>
      </c>
      <c r="E107" s="218"/>
      <c r="F107" s="218"/>
      <c r="G107" s="256"/>
      <c r="H107" s="256"/>
      <c r="I107" s="218"/>
      <c r="J107" s="218"/>
      <c r="K107" s="218"/>
      <c r="L107" s="218"/>
      <c r="M107" s="2"/>
      <c r="N107" s="2"/>
      <c r="O107" s="2"/>
      <c r="T107" s="2"/>
      <c r="AA107" s="2"/>
      <c r="AB107" s="2"/>
    </row>
    <row r="108" spans="2:41" s="1" customFormat="1" ht="15" x14ac:dyDescent="0.25">
      <c r="D108"/>
      <c r="E108"/>
      <c r="F108" s="218"/>
      <c r="G108" s="218"/>
      <c r="H108" s="218"/>
      <c r="I108" s="218"/>
      <c r="J108" s="218"/>
      <c r="K108" s="218"/>
      <c r="L108" s="218"/>
      <c r="M108" s="2"/>
      <c r="N108" s="2"/>
      <c r="O108" s="2"/>
      <c r="T108" s="2"/>
      <c r="AA108" s="2"/>
      <c r="AB108" s="2"/>
    </row>
    <row r="109" spans="2:41" s="1" customFormat="1" ht="15" x14ac:dyDescent="0.25">
      <c r="D109"/>
      <c r="E109"/>
      <c r="F109" s="218"/>
      <c r="G109" s="218"/>
      <c r="H109" s="218"/>
      <c r="I109" s="218"/>
      <c r="J109" s="218"/>
      <c r="K109" s="218"/>
      <c r="L109" s="218"/>
      <c r="M109" s="2"/>
      <c r="N109" s="2"/>
      <c r="O109" s="2"/>
      <c r="T109" s="2"/>
      <c r="AA109" s="2"/>
      <c r="AB109" s="2"/>
    </row>
    <row r="110" spans="2:41" s="1" customFormat="1" x14ac:dyDescent="0.2">
      <c r="D110" s="228"/>
      <c r="E110" s="218"/>
      <c r="F110" s="218"/>
      <c r="G110" s="218"/>
      <c r="H110" s="218"/>
      <c r="I110" s="218"/>
      <c r="J110" s="218"/>
      <c r="K110" s="218"/>
      <c r="L110" s="218"/>
      <c r="M110" s="2"/>
      <c r="N110" s="2"/>
      <c r="O110" s="2"/>
      <c r="T110" s="2"/>
      <c r="AA110" s="2"/>
      <c r="AB110" s="2"/>
    </row>
    <row r="111" spans="2:41" s="1" customFormat="1" x14ac:dyDescent="0.2">
      <c r="D111" s="228"/>
      <c r="E111" s="218"/>
      <c r="F111" s="218"/>
      <c r="G111" s="218"/>
      <c r="H111" s="218"/>
      <c r="I111" s="218"/>
      <c r="J111" s="218"/>
      <c r="K111" s="218"/>
      <c r="L111" s="218"/>
      <c r="M111" s="2"/>
      <c r="N111" s="2"/>
      <c r="O111" s="2"/>
      <c r="T111" s="2"/>
      <c r="AA111" s="2"/>
      <c r="AB111" s="2"/>
    </row>
    <row r="112" spans="2:41" s="1" customFormat="1" x14ac:dyDescent="0.2">
      <c r="D112" s="228"/>
      <c r="E112" s="218"/>
      <c r="F112" s="218"/>
      <c r="G112" s="218"/>
      <c r="H112" s="218"/>
      <c r="I112" s="218"/>
      <c r="J112" s="218"/>
      <c r="K112" s="218"/>
      <c r="L112" s="218"/>
      <c r="M112" s="2"/>
      <c r="N112" s="2"/>
      <c r="O112" s="2"/>
      <c r="T112" s="2"/>
      <c r="AA112" s="2"/>
      <c r="AB112" s="2"/>
    </row>
    <row r="113" spans="4:28" s="1" customFormat="1" x14ac:dyDescent="0.2">
      <c r="D113" s="228"/>
      <c r="E113" s="218"/>
      <c r="F113" s="218"/>
      <c r="G113" s="218"/>
      <c r="H113" s="218"/>
      <c r="I113" s="218"/>
      <c r="J113" s="218"/>
      <c r="K113" s="218"/>
      <c r="L113" s="218"/>
      <c r="M113" s="2"/>
      <c r="N113" s="2"/>
      <c r="O113" s="2"/>
      <c r="T113" s="2"/>
      <c r="AA113" s="2"/>
      <c r="AB113" s="2"/>
    </row>
    <row r="114" spans="4:28" s="1" customFormat="1" x14ac:dyDescent="0.2">
      <c r="D114" s="228"/>
      <c r="E114" s="218"/>
      <c r="F114" s="218"/>
      <c r="G114" s="218"/>
      <c r="H114" s="218"/>
      <c r="I114" s="218"/>
      <c r="J114" s="218"/>
      <c r="K114" s="218"/>
      <c r="L114" s="218"/>
      <c r="M114" s="2"/>
      <c r="N114" s="2"/>
      <c r="O114" s="2"/>
      <c r="AA114" s="2"/>
      <c r="AB114" s="2"/>
    </row>
    <row r="115" spans="4:28" s="1" customFormat="1" x14ac:dyDescent="0.2">
      <c r="D115" s="228"/>
      <c r="E115" s="218"/>
      <c r="F115" s="218"/>
      <c r="G115" s="218"/>
      <c r="H115" s="218"/>
      <c r="I115" s="218"/>
      <c r="J115" s="218"/>
      <c r="K115" s="218"/>
      <c r="L115" s="218"/>
      <c r="M115" s="2"/>
      <c r="N115" s="2"/>
      <c r="O115" s="2"/>
      <c r="AA115" s="2"/>
      <c r="AB115" s="2"/>
    </row>
    <row r="116" spans="4:28" s="1" customFormat="1" x14ac:dyDescent="0.2">
      <c r="D116" s="228"/>
      <c r="E116" s="218"/>
      <c r="F116" s="218"/>
      <c r="G116" s="218"/>
      <c r="H116" s="218"/>
      <c r="I116" s="218"/>
      <c r="J116" s="218"/>
      <c r="K116" s="218"/>
      <c r="L116" s="218"/>
      <c r="M116" s="2"/>
      <c r="N116" s="2"/>
      <c r="O116" s="2"/>
      <c r="AA116" s="2"/>
      <c r="AB116" s="2"/>
    </row>
    <row r="117" spans="4:28" s="1" customFormat="1" x14ac:dyDescent="0.2">
      <c r="D117" s="228"/>
      <c r="E117" s="214"/>
      <c r="F117" s="214"/>
      <c r="G117" s="218"/>
      <c r="H117" s="218"/>
      <c r="I117" s="218"/>
      <c r="J117" s="218"/>
      <c r="K117" s="218"/>
      <c r="L117" s="218"/>
      <c r="M117" s="2"/>
      <c r="N117" s="2"/>
      <c r="O117" s="2"/>
      <c r="AA117" s="2"/>
      <c r="AB117" s="2"/>
    </row>
    <row r="118" spans="4:28" s="1" customFormat="1" x14ac:dyDescent="0.2">
      <c r="D118" s="228"/>
      <c r="E118" s="214"/>
      <c r="F118" s="214"/>
      <c r="G118" s="218"/>
      <c r="H118" s="218"/>
      <c r="I118" s="218"/>
      <c r="J118" s="218"/>
      <c r="K118" s="218"/>
      <c r="L118" s="218"/>
      <c r="M118" s="2"/>
      <c r="N118" s="2"/>
      <c r="O118" s="2"/>
      <c r="AA118" s="2"/>
      <c r="AB118" s="2"/>
    </row>
    <row r="119" spans="4:28" s="1" customFormat="1" x14ac:dyDescent="0.2">
      <c r="D119" s="228"/>
      <c r="E119" s="214"/>
      <c r="F119" s="214"/>
      <c r="G119" s="218"/>
      <c r="H119" s="218"/>
      <c r="I119" s="218"/>
      <c r="J119" s="218"/>
      <c r="K119" s="218"/>
      <c r="L119" s="218"/>
      <c r="M119" s="2"/>
      <c r="N119" s="2"/>
      <c r="O119" s="2"/>
      <c r="AA119" s="2"/>
      <c r="AB119" s="2"/>
    </row>
    <row r="120" spans="4:28" s="1" customFormat="1" x14ac:dyDescent="0.2">
      <c r="D120" s="228"/>
      <c r="E120" s="214"/>
      <c r="F120" s="214"/>
      <c r="G120" s="218"/>
      <c r="H120" s="218"/>
      <c r="I120" s="218"/>
      <c r="J120" s="218"/>
      <c r="K120" s="218"/>
      <c r="L120" s="218"/>
      <c r="M120" s="2"/>
      <c r="N120" s="2"/>
      <c r="O120" s="2"/>
      <c r="AA120" s="2"/>
      <c r="AB120" s="2"/>
    </row>
    <row r="121" spans="4:28" s="1" customFormat="1" x14ac:dyDescent="0.2">
      <c r="D121" s="228"/>
      <c r="E121" s="214"/>
      <c r="F121" s="214"/>
      <c r="G121" s="218"/>
      <c r="H121" s="218"/>
      <c r="I121" s="218"/>
      <c r="J121" s="218"/>
      <c r="K121" s="218"/>
      <c r="L121" s="218"/>
      <c r="M121" s="2"/>
      <c r="N121" s="2"/>
      <c r="O121" s="2"/>
      <c r="AA121" s="2"/>
      <c r="AB121" s="2"/>
    </row>
    <row r="122" spans="4:28" s="1" customFormat="1" x14ac:dyDescent="0.2">
      <c r="D122" s="228"/>
      <c r="E122" s="214"/>
      <c r="F122" s="214"/>
      <c r="G122" s="218"/>
      <c r="H122" s="218"/>
      <c r="I122" s="218"/>
      <c r="J122" s="218"/>
      <c r="K122" s="218"/>
      <c r="L122" s="218"/>
      <c r="M122" s="2"/>
      <c r="N122" s="2"/>
      <c r="O122" s="2"/>
      <c r="AA122" s="2"/>
      <c r="AB122" s="2"/>
    </row>
    <row r="123" spans="4:28" s="1" customFormat="1" x14ac:dyDescent="0.2">
      <c r="D123" s="228"/>
      <c r="E123" s="218"/>
      <c r="F123" s="218"/>
      <c r="G123" s="218"/>
      <c r="H123" s="218"/>
      <c r="I123" s="218"/>
      <c r="J123" s="218"/>
      <c r="K123" s="218"/>
      <c r="L123" s="218"/>
      <c r="M123" s="2"/>
      <c r="N123" s="2"/>
      <c r="O123" s="2"/>
      <c r="AA123" s="2"/>
      <c r="AB123" s="2"/>
    </row>
    <row r="124" spans="4:28" s="1" customFormat="1" x14ac:dyDescent="0.2">
      <c r="D124" s="228"/>
      <c r="E124" s="218"/>
      <c r="F124" s="218"/>
      <c r="G124" s="218"/>
      <c r="H124" s="218"/>
      <c r="I124" s="218"/>
      <c r="J124" s="218"/>
      <c r="K124" s="218"/>
      <c r="L124" s="218"/>
      <c r="M124" s="2"/>
      <c r="N124" s="2"/>
      <c r="O124" s="2"/>
      <c r="AA124" s="2"/>
      <c r="AB124" s="2"/>
    </row>
    <row r="125" spans="4:28" s="1" customFormat="1" x14ac:dyDescent="0.2">
      <c r="D125" s="228"/>
      <c r="E125" s="218"/>
      <c r="F125" s="218"/>
      <c r="G125" s="218"/>
      <c r="H125" s="218"/>
      <c r="I125" s="218"/>
      <c r="J125" s="218"/>
      <c r="K125" s="218"/>
      <c r="L125" s="218"/>
      <c r="M125" s="2"/>
      <c r="N125" s="2"/>
      <c r="O125" s="2"/>
      <c r="AA125" s="2"/>
      <c r="AB125" s="2"/>
    </row>
    <row r="126" spans="4:28" s="1" customFormat="1" x14ac:dyDescent="0.2">
      <c r="D126" s="228"/>
      <c r="E126" s="218"/>
      <c r="F126" s="218"/>
      <c r="G126" s="218"/>
      <c r="H126" s="218"/>
      <c r="I126" s="218"/>
      <c r="J126" s="218"/>
      <c r="K126" s="218"/>
      <c r="L126" s="218"/>
      <c r="M126" s="2"/>
      <c r="N126" s="2"/>
      <c r="O126" s="2"/>
      <c r="AA126" s="2"/>
      <c r="AB126" s="2"/>
    </row>
    <row r="127" spans="4:28" s="1" customFormat="1" x14ac:dyDescent="0.2">
      <c r="D127" s="228"/>
      <c r="E127" s="218"/>
      <c r="F127" s="218"/>
      <c r="G127" s="218"/>
      <c r="H127" s="218"/>
      <c r="I127" s="218"/>
      <c r="J127" s="218"/>
      <c r="K127" s="218"/>
      <c r="L127" s="218"/>
      <c r="M127" s="2"/>
      <c r="N127" s="2"/>
      <c r="O127" s="2"/>
      <c r="AA127" s="2"/>
      <c r="AB127" s="2"/>
    </row>
    <row r="128" spans="4:28" s="1" customFormat="1" x14ac:dyDescent="0.2">
      <c r="D128" s="228"/>
      <c r="E128" s="218"/>
      <c r="F128" s="218"/>
      <c r="G128" s="218"/>
      <c r="H128" s="218"/>
      <c r="I128" s="218"/>
      <c r="J128" s="218"/>
      <c r="K128" s="218"/>
      <c r="L128" s="218"/>
      <c r="M128" s="2"/>
      <c r="N128" s="2"/>
      <c r="O128" s="2"/>
      <c r="AA128" s="2"/>
      <c r="AB128" s="2"/>
    </row>
    <row r="129" spans="4:28" s="1" customFormat="1" x14ac:dyDescent="0.2">
      <c r="D129" s="228"/>
      <c r="E129" s="218"/>
      <c r="F129" s="218"/>
      <c r="G129" s="218"/>
      <c r="H129" s="218"/>
      <c r="I129" s="218"/>
      <c r="J129" s="218"/>
      <c r="K129" s="218"/>
      <c r="L129" s="218"/>
      <c r="M129" s="2"/>
      <c r="N129" s="2"/>
      <c r="O129" s="2"/>
      <c r="AA129" s="2"/>
      <c r="AB129" s="2"/>
    </row>
    <row r="130" spans="4:28" s="1" customFormat="1" x14ac:dyDescent="0.2">
      <c r="D130" s="228"/>
      <c r="E130" s="218"/>
      <c r="F130" s="218"/>
      <c r="G130" s="218"/>
      <c r="H130" s="218"/>
      <c r="I130" s="218"/>
      <c r="J130" s="218"/>
      <c r="K130" s="218"/>
      <c r="L130" s="218"/>
      <c r="M130" s="2"/>
      <c r="N130" s="2"/>
      <c r="O130" s="2"/>
      <c r="AA130" s="2"/>
      <c r="AB130" s="2"/>
    </row>
    <row r="131" spans="4:28" s="1" customFormat="1" x14ac:dyDescent="0.2">
      <c r="D131" s="228"/>
      <c r="E131" s="218"/>
      <c r="F131" s="218"/>
      <c r="G131" s="218"/>
      <c r="H131" s="218"/>
      <c r="I131" s="218"/>
      <c r="J131" s="218"/>
      <c r="K131" s="218"/>
      <c r="L131" s="218"/>
      <c r="M131" s="2"/>
      <c r="N131" s="2"/>
      <c r="O131" s="2"/>
      <c r="AA131" s="2"/>
      <c r="AB131" s="2"/>
    </row>
    <row r="132" spans="4:28" s="1" customFormat="1" x14ac:dyDescent="0.2">
      <c r="D132" s="228"/>
      <c r="E132" s="218"/>
      <c r="F132" s="218"/>
      <c r="G132" s="218"/>
      <c r="H132" s="218"/>
      <c r="I132" s="218"/>
      <c r="J132" s="218"/>
      <c r="K132" s="218"/>
      <c r="L132" s="218"/>
      <c r="M132" s="2"/>
      <c r="N132" s="2"/>
      <c r="O132" s="2"/>
      <c r="AA132" s="2"/>
      <c r="AB132" s="2"/>
    </row>
    <row r="133" spans="4:28" s="1" customFormat="1" x14ac:dyDescent="0.2">
      <c r="D133" s="228"/>
      <c r="E133" s="218"/>
      <c r="F133" s="218"/>
      <c r="G133" s="218"/>
      <c r="H133" s="218"/>
      <c r="I133" s="218"/>
      <c r="J133" s="218"/>
      <c r="K133" s="218"/>
      <c r="L133" s="218"/>
      <c r="M133" s="2"/>
      <c r="N133" s="2"/>
      <c r="O133" s="2"/>
      <c r="AA133" s="2"/>
      <c r="AB133" s="2"/>
    </row>
    <row r="134" spans="4:28" s="1" customFormat="1" x14ac:dyDescent="0.2">
      <c r="D134" s="228"/>
      <c r="E134" s="218"/>
      <c r="F134" s="218"/>
      <c r="G134" s="218"/>
      <c r="H134" s="218"/>
      <c r="I134" s="218"/>
      <c r="J134" s="218"/>
      <c r="K134" s="218"/>
      <c r="L134" s="218"/>
      <c r="M134" s="2"/>
      <c r="N134" s="2"/>
      <c r="O134" s="2"/>
      <c r="AA134" s="2"/>
      <c r="AB134" s="2"/>
    </row>
    <row r="135" spans="4:28" s="1" customFormat="1" x14ac:dyDescent="0.2">
      <c r="D135" s="228"/>
      <c r="E135" s="218"/>
      <c r="F135" s="218"/>
      <c r="G135" s="218"/>
      <c r="H135" s="218"/>
      <c r="I135" s="218"/>
      <c r="J135" s="218"/>
      <c r="K135" s="218"/>
      <c r="L135" s="218"/>
      <c r="M135" s="2"/>
      <c r="N135" s="2"/>
      <c r="O135" s="2"/>
      <c r="AA135" s="2"/>
      <c r="AB135" s="2"/>
    </row>
    <row r="136" spans="4:28" s="1" customFormat="1" x14ac:dyDescent="0.2">
      <c r="D136" s="228"/>
      <c r="E136" s="218"/>
      <c r="F136" s="218"/>
      <c r="G136" s="218"/>
      <c r="H136" s="218"/>
      <c r="I136" s="218"/>
      <c r="J136" s="218"/>
      <c r="K136" s="218"/>
      <c r="L136" s="218"/>
      <c r="M136" s="2"/>
      <c r="N136" s="2"/>
      <c r="O136" s="2"/>
      <c r="AA136" s="2"/>
      <c r="AB136" s="2"/>
    </row>
    <row r="137" spans="4:28" s="1" customFormat="1" x14ac:dyDescent="0.2">
      <c r="D137" s="228"/>
      <c r="E137" s="218"/>
      <c r="F137" s="218"/>
      <c r="G137" s="218"/>
      <c r="H137" s="218"/>
      <c r="I137" s="218"/>
      <c r="J137" s="218"/>
      <c r="K137" s="218"/>
      <c r="L137" s="218"/>
      <c r="M137" s="2"/>
      <c r="N137" s="2"/>
      <c r="O137" s="2"/>
      <c r="AA137" s="2"/>
      <c r="AB137" s="2"/>
    </row>
    <row r="138" spans="4:28" s="1" customFormat="1" x14ac:dyDescent="0.2">
      <c r="D138" s="228"/>
      <c r="E138" s="218"/>
      <c r="F138" s="218"/>
      <c r="G138" s="218"/>
      <c r="H138" s="218"/>
      <c r="I138" s="218"/>
      <c r="J138" s="218"/>
      <c r="K138" s="218"/>
      <c r="L138" s="218"/>
      <c r="M138" s="2"/>
      <c r="N138" s="2"/>
      <c r="O138" s="2"/>
      <c r="AA138" s="2"/>
      <c r="AB138" s="2"/>
    </row>
    <row r="139" spans="4:28" s="1" customFormat="1" x14ac:dyDescent="0.2">
      <c r="D139" s="228"/>
      <c r="E139" s="218"/>
      <c r="F139" s="218"/>
      <c r="G139" s="218"/>
      <c r="H139" s="218"/>
      <c r="I139" s="218"/>
      <c r="J139" s="218"/>
      <c r="K139" s="218"/>
      <c r="L139" s="218"/>
      <c r="M139" s="2"/>
      <c r="N139" s="2"/>
      <c r="O139" s="2"/>
      <c r="AA139" s="2"/>
      <c r="AB139" s="2"/>
    </row>
    <row r="140" spans="4:28" s="1" customFormat="1" x14ac:dyDescent="0.2">
      <c r="D140" s="228"/>
      <c r="E140" s="218"/>
      <c r="F140" s="218"/>
      <c r="G140" s="218"/>
      <c r="H140" s="218"/>
      <c r="I140" s="218"/>
      <c r="J140" s="218"/>
      <c r="K140" s="218"/>
      <c r="L140" s="218"/>
      <c r="M140" s="2"/>
      <c r="N140" s="2"/>
      <c r="O140" s="2"/>
      <c r="AA140" s="2"/>
      <c r="AB140" s="2"/>
    </row>
    <row r="141" spans="4:28" s="1" customFormat="1" x14ac:dyDescent="0.2">
      <c r="D141" s="228"/>
      <c r="E141" s="218"/>
      <c r="F141" s="218"/>
      <c r="G141" s="218"/>
      <c r="H141" s="218"/>
      <c r="I141" s="218"/>
      <c r="J141" s="218"/>
      <c r="K141" s="218"/>
      <c r="L141" s="218"/>
      <c r="M141" s="2"/>
      <c r="N141" s="2"/>
      <c r="O141" s="2"/>
      <c r="AA141" s="2"/>
      <c r="AB141" s="2"/>
    </row>
    <row r="142" spans="4:28" s="1" customFormat="1" x14ac:dyDescent="0.2">
      <c r="D142" s="228"/>
      <c r="E142" s="218"/>
      <c r="F142" s="218"/>
      <c r="G142" s="218"/>
      <c r="H142" s="218"/>
      <c r="I142" s="218"/>
      <c r="J142" s="218"/>
      <c r="K142" s="218"/>
      <c r="L142" s="218"/>
      <c r="M142" s="2"/>
      <c r="N142" s="2"/>
      <c r="O142" s="2"/>
      <c r="AA142" s="2"/>
      <c r="AB142" s="2"/>
    </row>
    <row r="143" spans="4:28" s="1" customFormat="1" x14ac:dyDescent="0.2">
      <c r="D143" s="228"/>
      <c r="E143" s="218"/>
      <c r="F143" s="218"/>
      <c r="G143" s="218"/>
      <c r="H143" s="218"/>
      <c r="I143" s="218"/>
      <c r="J143" s="218"/>
      <c r="K143" s="218"/>
      <c r="L143" s="218"/>
      <c r="M143" s="2"/>
      <c r="N143" s="2"/>
      <c r="O143" s="2"/>
      <c r="AA143" s="2"/>
      <c r="AB143" s="2"/>
    </row>
    <row r="144" spans="4:28" s="1" customFormat="1" x14ac:dyDescent="0.2">
      <c r="D144" s="228"/>
      <c r="E144" s="218"/>
      <c r="F144" s="218"/>
      <c r="G144" s="218"/>
      <c r="H144" s="218"/>
      <c r="I144" s="218"/>
      <c r="J144" s="218"/>
      <c r="K144" s="218"/>
      <c r="L144" s="218"/>
      <c r="M144" s="2"/>
      <c r="N144" s="2"/>
      <c r="O144" s="2"/>
      <c r="AA144" s="2"/>
      <c r="AB144" s="2"/>
    </row>
    <row r="145" spans="4:28" s="1" customFormat="1" x14ac:dyDescent="0.2">
      <c r="D145" s="228"/>
      <c r="E145" s="218"/>
      <c r="F145" s="218"/>
      <c r="G145" s="218"/>
      <c r="H145" s="218"/>
      <c r="I145" s="218"/>
      <c r="J145" s="218"/>
      <c r="K145" s="218"/>
      <c r="L145" s="218"/>
      <c r="M145" s="2"/>
      <c r="N145" s="2"/>
      <c r="O145" s="2"/>
      <c r="AA145" s="2"/>
      <c r="AB145" s="2"/>
    </row>
    <row r="146" spans="4:28" s="1" customFormat="1" x14ac:dyDescent="0.2">
      <c r="D146" s="228"/>
      <c r="E146" s="218"/>
      <c r="F146" s="218"/>
      <c r="G146" s="218"/>
      <c r="H146" s="218"/>
      <c r="I146" s="218"/>
      <c r="J146" s="218"/>
      <c r="K146" s="218"/>
      <c r="L146" s="218"/>
      <c r="M146" s="2"/>
      <c r="N146" s="2"/>
      <c r="O146" s="2"/>
      <c r="AA146" s="2"/>
      <c r="AB146" s="2"/>
    </row>
    <row r="147" spans="4:28" s="1" customFormat="1" x14ac:dyDescent="0.2">
      <c r="D147" s="228"/>
      <c r="E147" s="218"/>
      <c r="F147" s="218"/>
      <c r="G147" s="218"/>
      <c r="H147" s="218"/>
      <c r="I147" s="218"/>
      <c r="J147" s="218"/>
      <c r="K147" s="218"/>
      <c r="L147" s="218"/>
      <c r="M147" s="2"/>
      <c r="N147" s="2"/>
      <c r="O147" s="2"/>
      <c r="AA147" s="2"/>
      <c r="AB147" s="2"/>
    </row>
    <row r="148" spans="4:28" s="1" customFormat="1" x14ac:dyDescent="0.2">
      <c r="D148" s="228"/>
      <c r="E148" s="218"/>
      <c r="F148" s="218"/>
      <c r="G148" s="218"/>
      <c r="H148" s="218"/>
      <c r="I148" s="218"/>
      <c r="J148" s="218"/>
      <c r="K148" s="218"/>
      <c r="L148" s="218"/>
      <c r="M148" s="2"/>
      <c r="N148" s="2"/>
      <c r="O148" s="2"/>
      <c r="AA148" s="2"/>
      <c r="AB148" s="2"/>
    </row>
    <row r="149" spans="4:28" s="1" customFormat="1" x14ac:dyDescent="0.2">
      <c r="D149" s="228"/>
      <c r="E149" s="218"/>
      <c r="F149" s="218"/>
      <c r="G149" s="218"/>
      <c r="H149" s="218"/>
      <c r="I149" s="218"/>
      <c r="J149" s="218"/>
      <c r="K149" s="218"/>
      <c r="L149" s="218"/>
      <c r="M149" s="2"/>
      <c r="N149" s="2"/>
      <c r="O149" s="2"/>
      <c r="AA149" s="2"/>
      <c r="AB149" s="2"/>
    </row>
    <row r="150" spans="4:28" s="1" customFormat="1" x14ac:dyDescent="0.2">
      <c r="D150" s="228"/>
      <c r="E150" s="218"/>
      <c r="F150" s="218"/>
      <c r="G150" s="218"/>
      <c r="H150" s="218"/>
      <c r="I150" s="218"/>
      <c r="J150" s="218"/>
      <c r="K150" s="218"/>
      <c r="L150" s="218"/>
      <c r="M150" s="2"/>
      <c r="N150" s="2"/>
      <c r="O150" s="2"/>
      <c r="AA150" s="2"/>
      <c r="AB150" s="2"/>
    </row>
    <row r="151" spans="4:28" s="1" customFormat="1" x14ac:dyDescent="0.2">
      <c r="D151" s="228"/>
      <c r="E151" s="218"/>
      <c r="F151" s="218"/>
      <c r="G151" s="218"/>
      <c r="H151" s="218"/>
      <c r="I151" s="218"/>
      <c r="J151" s="218"/>
      <c r="K151" s="218"/>
      <c r="L151" s="218"/>
      <c r="M151" s="2"/>
      <c r="N151" s="2"/>
      <c r="O151" s="2"/>
      <c r="AA151" s="2"/>
      <c r="AB151" s="2"/>
    </row>
    <row r="152" spans="4:28" s="1" customFormat="1" x14ac:dyDescent="0.2">
      <c r="D152" s="228"/>
      <c r="E152" s="218"/>
      <c r="F152" s="218"/>
      <c r="G152" s="218"/>
      <c r="H152" s="218"/>
      <c r="I152" s="218"/>
      <c r="J152" s="218"/>
      <c r="K152" s="218"/>
      <c r="L152" s="218"/>
      <c r="M152" s="2"/>
      <c r="N152" s="2"/>
      <c r="O152" s="2"/>
      <c r="AA152" s="2"/>
      <c r="AB152" s="2"/>
    </row>
    <row r="153" spans="4:28" s="1" customFormat="1" x14ac:dyDescent="0.2">
      <c r="D153" s="228"/>
      <c r="E153" s="218"/>
      <c r="F153" s="218"/>
      <c r="G153" s="218"/>
      <c r="H153" s="218"/>
      <c r="I153" s="218"/>
      <c r="J153" s="218"/>
      <c r="K153" s="218"/>
      <c r="L153" s="218"/>
      <c r="M153" s="2"/>
      <c r="N153" s="2"/>
      <c r="O153" s="2"/>
      <c r="AA153" s="2"/>
      <c r="AB153" s="2"/>
    </row>
    <row r="154" spans="4:28" s="1" customFormat="1" x14ac:dyDescent="0.2">
      <c r="D154" s="228"/>
      <c r="E154" s="218"/>
      <c r="F154" s="218"/>
      <c r="G154" s="218"/>
      <c r="H154" s="218"/>
      <c r="I154" s="218"/>
      <c r="J154" s="218"/>
      <c r="K154" s="218"/>
      <c r="L154" s="218"/>
      <c r="M154" s="2"/>
      <c r="N154" s="2"/>
      <c r="O154" s="2"/>
      <c r="AA154" s="2"/>
      <c r="AB154" s="2"/>
    </row>
    <row r="155" spans="4:28" s="1" customFormat="1" x14ac:dyDescent="0.2">
      <c r="D155" s="228"/>
      <c r="E155" s="218"/>
      <c r="F155" s="218"/>
      <c r="G155" s="218"/>
      <c r="H155" s="218"/>
      <c r="I155" s="218"/>
      <c r="J155" s="218"/>
      <c r="K155" s="218"/>
      <c r="L155" s="218"/>
      <c r="M155" s="2"/>
      <c r="N155" s="2"/>
      <c r="O155" s="2"/>
      <c r="AA155" s="2"/>
      <c r="AB155" s="2"/>
    </row>
    <row r="156" spans="4:28" s="1" customFormat="1" x14ac:dyDescent="0.2">
      <c r="D156" s="228"/>
      <c r="E156" s="218"/>
      <c r="F156" s="218"/>
      <c r="G156" s="218"/>
      <c r="H156" s="218"/>
      <c r="I156" s="218"/>
      <c r="J156" s="218"/>
      <c r="K156" s="218"/>
      <c r="L156" s="218"/>
      <c r="M156" s="2"/>
      <c r="N156" s="2"/>
      <c r="O156" s="2"/>
      <c r="AA156" s="2"/>
      <c r="AB156" s="2"/>
    </row>
    <row r="157" spans="4:28" s="1" customFormat="1" x14ac:dyDescent="0.2">
      <c r="D157" s="228"/>
      <c r="E157" s="218"/>
      <c r="F157" s="218"/>
      <c r="G157" s="218"/>
      <c r="H157" s="218"/>
      <c r="I157" s="218"/>
      <c r="J157" s="218"/>
      <c r="K157" s="218"/>
      <c r="L157" s="218"/>
      <c r="M157" s="2"/>
      <c r="N157" s="2"/>
      <c r="O157" s="2"/>
      <c r="AA157" s="2"/>
      <c r="AB157" s="2"/>
    </row>
    <row r="158" spans="4:28" s="1" customFormat="1" x14ac:dyDescent="0.2">
      <c r="D158" s="228"/>
      <c r="E158" s="218"/>
      <c r="F158" s="218"/>
      <c r="G158" s="218"/>
      <c r="H158" s="218"/>
      <c r="I158" s="218"/>
      <c r="J158" s="218"/>
      <c r="K158" s="218"/>
      <c r="L158" s="218"/>
      <c r="M158" s="2"/>
      <c r="N158" s="2"/>
      <c r="O158" s="2"/>
      <c r="AA158" s="2"/>
      <c r="AB158" s="2"/>
    </row>
    <row r="159" spans="4:28" s="1" customFormat="1" x14ac:dyDescent="0.2">
      <c r="D159" s="228"/>
      <c r="E159" s="218"/>
      <c r="F159" s="218"/>
      <c r="G159" s="218"/>
      <c r="H159" s="218"/>
      <c r="I159" s="218"/>
      <c r="J159" s="218"/>
      <c r="K159" s="218"/>
      <c r="L159" s="218"/>
      <c r="M159" s="2"/>
      <c r="N159" s="2"/>
      <c r="O159" s="2"/>
      <c r="AA159" s="2"/>
      <c r="AB159" s="2"/>
    </row>
    <row r="160" spans="4:28" s="1" customFormat="1" x14ac:dyDescent="0.2">
      <c r="D160" s="228"/>
      <c r="E160" s="218"/>
      <c r="F160" s="218"/>
      <c r="G160" s="218"/>
      <c r="H160" s="218"/>
      <c r="I160" s="218"/>
      <c r="J160" s="218"/>
      <c r="K160" s="218"/>
      <c r="L160" s="218"/>
      <c r="M160" s="2"/>
      <c r="N160" s="2"/>
      <c r="O160" s="2"/>
      <c r="AA160" s="2"/>
      <c r="AB160" s="2"/>
    </row>
    <row r="161" spans="4:28" s="1" customFormat="1" x14ac:dyDescent="0.2">
      <c r="D161" s="228"/>
      <c r="E161" s="218"/>
      <c r="F161" s="218"/>
      <c r="G161" s="218"/>
      <c r="H161" s="218"/>
      <c r="I161" s="218"/>
      <c r="J161" s="218"/>
      <c r="K161" s="218"/>
      <c r="L161" s="218"/>
      <c r="M161" s="2"/>
      <c r="N161" s="2"/>
      <c r="O161" s="2"/>
      <c r="AA161" s="2"/>
      <c r="AB161" s="2"/>
    </row>
    <row r="162" spans="4:28" s="1" customFormat="1" x14ac:dyDescent="0.2">
      <c r="D162" s="228"/>
      <c r="E162" s="218"/>
      <c r="F162" s="218"/>
      <c r="G162" s="218"/>
      <c r="H162" s="218"/>
      <c r="I162" s="218"/>
      <c r="J162" s="218"/>
      <c r="K162" s="218"/>
      <c r="L162" s="218"/>
      <c r="M162" s="2"/>
      <c r="N162" s="2"/>
      <c r="O162" s="2"/>
      <c r="AA162" s="2"/>
      <c r="AB162" s="2"/>
    </row>
    <row r="163" spans="4:28" s="1" customFormat="1" x14ac:dyDescent="0.2">
      <c r="D163" s="228"/>
      <c r="E163" s="218"/>
      <c r="F163" s="218"/>
      <c r="G163" s="218"/>
      <c r="H163" s="218"/>
      <c r="I163" s="218"/>
      <c r="J163" s="218"/>
      <c r="K163" s="218"/>
      <c r="L163" s="218"/>
      <c r="M163" s="2"/>
      <c r="N163" s="2"/>
      <c r="O163" s="2"/>
      <c r="AA163" s="2"/>
      <c r="AB163" s="2"/>
    </row>
    <row r="164" spans="4:28" s="1" customFormat="1" x14ac:dyDescent="0.2">
      <c r="D164" s="228"/>
      <c r="E164" s="218"/>
      <c r="F164" s="218"/>
      <c r="G164" s="218"/>
      <c r="H164" s="218"/>
      <c r="I164" s="218"/>
      <c r="J164" s="218"/>
      <c r="K164" s="218"/>
      <c r="L164" s="218"/>
      <c r="M164" s="2"/>
      <c r="N164" s="2"/>
      <c r="O164" s="2"/>
      <c r="AA164" s="2"/>
      <c r="AB164" s="2"/>
    </row>
    <row r="165" spans="4:28" s="1" customFormat="1" x14ac:dyDescent="0.2">
      <c r="D165" s="228"/>
      <c r="E165" s="218"/>
      <c r="F165" s="218"/>
      <c r="G165" s="218"/>
      <c r="H165" s="218"/>
      <c r="I165" s="218"/>
      <c r="J165" s="218"/>
      <c r="K165" s="218"/>
      <c r="L165" s="218"/>
      <c r="M165" s="2"/>
      <c r="N165" s="2"/>
      <c r="O165" s="2"/>
      <c r="AA165" s="2"/>
      <c r="AB165" s="2"/>
    </row>
    <row r="166" spans="4:28" s="1" customFormat="1" x14ac:dyDescent="0.2">
      <c r="D166" s="228"/>
      <c r="E166" s="218"/>
      <c r="F166" s="218"/>
      <c r="G166" s="218"/>
      <c r="H166" s="218"/>
      <c r="I166" s="218"/>
      <c r="J166" s="218"/>
      <c r="K166" s="218"/>
      <c r="L166" s="218"/>
      <c r="M166" s="2"/>
      <c r="N166" s="2"/>
      <c r="O166" s="2"/>
      <c r="AA166" s="2"/>
      <c r="AB166" s="2"/>
    </row>
    <row r="167" spans="4:28" s="1" customFormat="1" x14ac:dyDescent="0.2">
      <c r="D167" s="228"/>
      <c r="E167" s="218"/>
      <c r="F167" s="218"/>
      <c r="G167" s="218"/>
      <c r="H167" s="218"/>
      <c r="I167" s="218"/>
      <c r="J167" s="218"/>
      <c r="K167" s="218"/>
      <c r="L167" s="218"/>
      <c r="M167" s="2"/>
      <c r="N167" s="2"/>
      <c r="O167" s="2"/>
      <c r="AA167" s="2"/>
      <c r="AB167" s="2"/>
    </row>
    <row r="168" spans="4:28" s="1" customFormat="1" x14ac:dyDescent="0.2">
      <c r="D168" s="228"/>
      <c r="E168" s="218"/>
      <c r="F168" s="218"/>
      <c r="G168" s="218"/>
      <c r="H168" s="218"/>
      <c r="I168" s="218"/>
      <c r="J168" s="218"/>
      <c r="K168" s="218"/>
      <c r="L168" s="218"/>
      <c r="M168" s="2"/>
      <c r="N168" s="2"/>
      <c r="O168" s="2"/>
      <c r="AA168" s="2"/>
      <c r="AB168" s="2"/>
    </row>
    <row r="169" spans="4:28" s="1" customFormat="1" x14ac:dyDescent="0.2">
      <c r="D169" s="228"/>
      <c r="E169" s="218"/>
      <c r="F169" s="218"/>
      <c r="G169" s="218"/>
      <c r="H169" s="218"/>
      <c r="I169" s="218"/>
      <c r="J169" s="218"/>
      <c r="K169" s="218"/>
      <c r="L169" s="218"/>
      <c r="M169" s="2"/>
      <c r="N169" s="2"/>
      <c r="O169" s="2"/>
      <c r="AA169" s="2"/>
      <c r="AB169" s="2"/>
    </row>
    <row r="170" spans="4:28" s="1" customFormat="1" x14ac:dyDescent="0.2">
      <c r="D170" s="228"/>
      <c r="E170" s="218"/>
      <c r="F170" s="218"/>
      <c r="G170" s="218"/>
      <c r="H170" s="218"/>
      <c r="I170" s="218"/>
      <c r="J170" s="218"/>
      <c r="K170" s="218"/>
      <c r="L170" s="218"/>
      <c r="M170" s="2"/>
      <c r="N170" s="2"/>
      <c r="O170" s="2"/>
      <c r="AA170" s="2"/>
      <c r="AB170" s="2"/>
    </row>
    <row r="171" spans="4:28" s="1" customFormat="1" x14ac:dyDescent="0.2">
      <c r="D171" s="228"/>
      <c r="E171" s="218"/>
      <c r="F171" s="218"/>
      <c r="G171" s="218"/>
      <c r="H171" s="218"/>
      <c r="I171" s="218"/>
      <c r="J171" s="218"/>
      <c r="K171" s="218"/>
      <c r="L171" s="218"/>
      <c r="M171" s="2"/>
      <c r="N171" s="2"/>
      <c r="O171" s="2"/>
      <c r="AA171" s="2"/>
      <c r="AB171" s="2"/>
    </row>
    <row r="172" spans="4:28" s="1" customFormat="1" x14ac:dyDescent="0.2">
      <c r="D172" s="228"/>
      <c r="E172" s="218"/>
      <c r="F172" s="218"/>
      <c r="G172" s="218"/>
      <c r="H172" s="218"/>
      <c r="I172" s="218"/>
      <c r="J172" s="218"/>
      <c r="K172" s="218"/>
      <c r="L172" s="218"/>
      <c r="M172" s="2"/>
      <c r="N172" s="2"/>
      <c r="O172" s="2"/>
      <c r="AA172" s="2"/>
      <c r="AB172" s="2"/>
    </row>
    <row r="173" spans="4:28" s="1" customFormat="1" x14ac:dyDescent="0.2">
      <c r="D173" s="228"/>
      <c r="E173" s="218"/>
      <c r="F173" s="218"/>
      <c r="G173" s="218"/>
      <c r="H173" s="218"/>
      <c r="I173" s="218"/>
      <c r="J173" s="218"/>
      <c r="K173" s="218"/>
      <c r="L173" s="218"/>
      <c r="M173" s="2"/>
      <c r="N173" s="2"/>
      <c r="O173" s="2"/>
      <c r="AA173" s="2"/>
      <c r="AB173" s="2"/>
    </row>
    <row r="174" spans="4:28" s="1" customFormat="1" x14ac:dyDescent="0.2">
      <c r="D174" s="228"/>
      <c r="E174" s="218"/>
      <c r="F174" s="218"/>
      <c r="G174" s="218"/>
      <c r="H174" s="218"/>
      <c r="I174" s="218"/>
      <c r="J174" s="218"/>
      <c r="K174" s="218"/>
      <c r="L174" s="218"/>
      <c r="M174" s="2"/>
      <c r="N174" s="2"/>
      <c r="O174" s="2"/>
      <c r="AA174" s="2"/>
      <c r="AB174" s="2"/>
    </row>
    <row r="175" spans="4:28" s="1" customFormat="1" x14ac:dyDescent="0.2">
      <c r="D175" s="228"/>
      <c r="E175" s="218"/>
      <c r="F175" s="218"/>
      <c r="G175" s="218"/>
      <c r="H175" s="218"/>
      <c r="I175" s="218"/>
      <c r="J175" s="218"/>
      <c r="K175" s="218"/>
      <c r="L175" s="218"/>
      <c r="M175" s="2"/>
      <c r="N175" s="2"/>
      <c r="O175" s="2"/>
      <c r="AA175" s="2"/>
      <c r="AB175" s="2"/>
    </row>
    <row r="176" spans="4:28" s="1" customFormat="1" x14ac:dyDescent="0.2">
      <c r="D176" s="228"/>
      <c r="E176" s="218"/>
      <c r="F176" s="218"/>
      <c r="G176" s="218"/>
      <c r="H176" s="218"/>
      <c r="I176" s="218"/>
      <c r="J176" s="218"/>
      <c r="K176" s="218"/>
      <c r="L176" s="218"/>
      <c r="M176" s="2"/>
      <c r="N176" s="2"/>
      <c r="O176" s="2"/>
      <c r="AA176" s="2"/>
      <c r="AB176" s="2"/>
    </row>
    <row r="177" spans="4:28" s="1" customFormat="1" x14ac:dyDescent="0.2">
      <c r="D177" s="228"/>
      <c r="E177" s="218"/>
      <c r="F177" s="218"/>
      <c r="G177" s="218"/>
      <c r="H177" s="218"/>
      <c r="I177" s="218"/>
      <c r="J177" s="218"/>
      <c r="K177" s="218"/>
      <c r="L177" s="218"/>
      <c r="M177" s="2"/>
      <c r="N177" s="2"/>
      <c r="O177" s="2"/>
      <c r="AA177" s="2"/>
      <c r="AB177" s="2"/>
    </row>
    <row r="178" spans="4:28" s="1" customFormat="1" x14ac:dyDescent="0.2">
      <c r="D178" s="228"/>
      <c r="E178" s="218"/>
      <c r="F178" s="218"/>
      <c r="G178" s="218"/>
      <c r="H178" s="218"/>
      <c r="I178" s="218"/>
      <c r="J178" s="218"/>
      <c r="K178" s="218"/>
      <c r="L178" s="218"/>
      <c r="M178" s="2"/>
      <c r="N178" s="2"/>
      <c r="O178" s="2"/>
      <c r="AA178" s="2"/>
      <c r="AB178" s="2"/>
    </row>
    <row r="179" spans="4:28" s="1" customFormat="1" x14ac:dyDescent="0.2">
      <c r="D179" s="228"/>
      <c r="E179" s="218"/>
      <c r="F179" s="218"/>
      <c r="G179" s="218"/>
      <c r="H179" s="218"/>
      <c r="I179" s="218"/>
      <c r="J179" s="218"/>
      <c r="K179" s="218"/>
      <c r="L179" s="218"/>
      <c r="M179" s="2"/>
      <c r="N179" s="2"/>
      <c r="O179" s="2"/>
      <c r="AA179" s="2"/>
      <c r="AB179" s="2"/>
    </row>
    <row r="180" spans="4:28" s="1" customFormat="1" x14ac:dyDescent="0.2">
      <c r="D180" s="228"/>
      <c r="E180" s="218"/>
      <c r="F180" s="218"/>
      <c r="G180" s="218"/>
      <c r="H180" s="218"/>
      <c r="I180" s="218"/>
      <c r="J180" s="218"/>
      <c r="K180" s="218"/>
      <c r="L180" s="218"/>
      <c r="M180" s="2"/>
      <c r="N180" s="2"/>
      <c r="O180" s="2"/>
      <c r="AA180" s="2"/>
      <c r="AB180" s="2"/>
    </row>
    <row r="181" spans="4:28" s="1" customFormat="1" x14ac:dyDescent="0.2">
      <c r="D181" s="228"/>
      <c r="E181" s="218"/>
      <c r="F181" s="218"/>
      <c r="G181" s="218"/>
      <c r="H181" s="218"/>
      <c r="I181" s="218"/>
      <c r="J181" s="218"/>
      <c r="K181" s="218"/>
      <c r="L181" s="218"/>
      <c r="M181" s="2"/>
      <c r="N181" s="2"/>
      <c r="O181" s="2"/>
      <c r="AA181" s="2"/>
      <c r="AB181" s="2"/>
    </row>
    <row r="182" spans="4:28" s="1" customFormat="1" x14ac:dyDescent="0.2">
      <c r="D182" s="228"/>
      <c r="E182" s="218"/>
      <c r="F182" s="218"/>
      <c r="G182" s="218"/>
      <c r="H182" s="218"/>
      <c r="I182" s="218"/>
      <c r="J182" s="218"/>
      <c r="K182" s="218"/>
      <c r="L182" s="218"/>
      <c r="M182" s="2"/>
      <c r="N182" s="2"/>
      <c r="O182" s="2"/>
      <c r="AA182" s="2"/>
      <c r="AB182" s="2"/>
    </row>
    <row r="183" spans="4:28" s="1" customFormat="1" x14ac:dyDescent="0.2">
      <c r="D183" s="228"/>
      <c r="E183" s="218"/>
      <c r="F183" s="218"/>
      <c r="G183" s="218"/>
      <c r="H183" s="218"/>
      <c r="I183" s="218"/>
      <c r="J183" s="218"/>
      <c r="K183" s="218"/>
      <c r="L183" s="218"/>
      <c r="M183" s="2"/>
      <c r="N183" s="2"/>
      <c r="O183" s="2"/>
      <c r="AA183" s="2"/>
      <c r="AB183" s="2"/>
    </row>
    <row r="184" spans="4:28" s="1" customFormat="1" x14ac:dyDescent="0.2">
      <c r="D184" s="228"/>
      <c r="E184" s="218"/>
      <c r="F184" s="218"/>
      <c r="G184" s="218"/>
      <c r="H184" s="218"/>
      <c r="I184" s="218"/>
      <c r="J184" s="218"/>
      <c r="K184" s="218"/>
      <c r="L184" s="218"/>
      <c r="M184" s="2"/>
      <c r="N184" s="2"/>
      <c r="O184" s="2"/>
      <c r="AA184" s="2"/>
      <c r="AB184" s="2"/>
    </row>
    <row r="185" spans="4:28" s="1" customFormat="1" x14ac:dyDescent="0.2">
      <c r="D185" s="228"/>
      <c r="E185" s="218"/>
      <c r="F185" s="218"/>
      <c r="G185" s="218"/>
      <c r="H185" s="218"/>
      <c r="I185" s="218"/>
      <c r="J185" s="218"/>
      <c r="K185" s="218"/>
      <c r="L185" s="218"/>
      <c r="M185" s="2"/>
      <c r="N185" s="2"/>
      <c r="O185" s="2"/>
      <c r="AA185" s="2"/>
      <c r="AB185" s="2"/>
    </row>
    <row r="186" spans="4:28" s="1" customFormat="1" x14ac:dyDescent="0.2">
      <c r="D186" s="228"/>
      <c r="E186" s="218"/>
      <c r="F186" s="218"/>
      <c r="G186" s="218"/>
      <c r="H186" s="218"/>
      <c r="I186" s="218"/>
      <c r="J186" s="218"/>
      <c r="K186" s="218"/>
      <c r="L186" s="218"/>
      <c r="M186" s="2"/>
      <c r="N186" s="2"/>
      <c r="O186" s="2"/>
      <c r="AA186" s="2"/>
      <c r="AB186" s="2"/>
    </row>
    <row r="187" spans="4:28" s="1" customFormat="1" x14ac:dyDescent="0.2">
      <c r="D187" s="228"/>
      <c r="E187" s="218"/>
      <c r="F187" s="218"/>
      <c r="G187" s="218"/>
      <c r="H187" s="218"/>
      <c r="I187" s="218"/>
      <c r="J187" s="218"/>
      <c r="K187" s="218"/>
      <c r="L187" s="218"/>
      <c r="M187" s="2"/>
      <c r="N187" s="2"/>
      <c r="O187" s="2"/>
      <c r="AA187" s="2"/>
      <c r="AB187" s="2"/>
    </row>
    <row r="188" spans="4:28" s="1" customFormat="1" x14ac:dyDescent="0.2">
      <c r="D188" s="228"/>
      <c r="E188" s="218"/>
      <c r="F188" s="218"/>
      <c r="G188" s="218"/>
      <c r="H188" s="218"/>
      <c r="I188" s="218"/>
      <c r="J188" s="218"/>
      <c r="K188" s="218"/>
      <c r="L188" s="218"/>
      <c r="M188" s="2"/>
      <c r="N188" s="2"/>
      <c r="O188" s="2"/>
      <c r="AA188" s="2"/>
      <c r="AB188" s="2"/>
    </row>
    <row r="189" spans="4:28" s="1" customFormat="1" x14ac:dyDescent="0.2">
      <c r="D189" s="228"/>
      <c r="E189" s="218"/>
      <c r="F189" s="218"/>
      <c r="G189" s="218"/>
      <c r="H189" s="218"/>
      <c r="I189" s="218"/>
      <c r="J189" s="218"/>
      <c r="K189" s="218"/>
      <c r="L189" s="218"/>
      <c r="M189" s="2"/>
      <c r="N189" s="2"/>
      <c r="O189" s="2"/>
      <c r="AA189" s="2"/>
      <c r="AB189" s="2"/>
    </row>
    <row r="190" spans="4:28" s="1" customFormat="1" x14ac:dyDescent="0.2">
      <c r="D190" s="228"/>
      <c r="E190" s="218"/>
      <c r="F190" s="218"/>
      <c r="G190" s="218"/>
      <c r="H190" s="218"/>
      <c r="I190" s="218"/>
      <c r="J190" s="218"/>
      <c r="K190" s="218"/>
      <c r="L190" s="218"/>
      <c r="M190" s="2"/>
      <c r="N190" s="2"/>
      <c r="O190" s="2"/>
      <c r="AA190" s="2"/>
      <c r="AB190" s="2"/>
    </row>
    <row r="191" spans="4:28" s="1" customFormat="1" x14ac:dyDescent="0.2">
      <c r="D191" s="228"/>
      <c r="E191" s="218"/>
      <c r="F191" s="218"/>
      <c r="G191" s="218"/>
      <c r="H191" s="218"/>
      <c r="I191" s="218"/>
      <c r="J191" s="218"/>
      <c r="K191" s="218"/>
      <c r="L191" s="218"/>
      <c r="M191" s="2"/>
      <c r="N191" s="2"/>
      <c r="O191" s="2"/>
      <c r="AA191" s="2"/>
      <c r="AB191" s="2"/>
    </row>
    <row r="192" spans="4:28" s="1" customFormat="1" x14ac:dyDescent="0.2">
      <c r="D192" s="228"/>
      <c r="E192" s="218"/>
      <c r="F192" s="218"/>
      <c r="G192" s="218"/>
      <c r="H192" s="218"/>
      <c r="I192" s="218"/>
      <c r="J192" s="218"/>
      <c r="K192" s="218"/>
      <c r="L192" s="218"/>
      <c r="M192" s="2"/>
      <c r="N192" s="2"/>
      <c r="O192" s="2"/>
      <c r="AA192" s="2"/>
      <c r="AB192" s="2"/>
    </row>
    <row r="193" spans="4:28" s="1" customFormat="1" x14ac:dyDescent="0.2">
      <c r="D193" s="228"/>
      <c r="E193" s="218"/>
      <c r="F193" s="218"/>
      <c r="G193" s="218"/>
      <c r="H193" s="218"/>
      <c r="I193" s="218"/>
      <c r="J193" s="218"/>
      <c r="K193" s="218"/>
      <c r="L193" s="218"/>
      <c r="M193" s="2"/>
      <c r="N193" s="2"/>
      <c r="O193" s="2"/>
      <c r="AA193" s="2"/>
      <c r="AB193" s="2"/>
    </row>
    <row r="194" spans="4:28" s="1" customFormat="1" x14ac:dyDescent="0.2">
      <c r="D194" s="228"/>
      <c r="E194" s="218"/>
      <c r="F194" s="218"/>
      <c r="G194" s="218"/>
      <c r="H194" s="218"/>
      <c r="I194" s="218"/>
      <c r="J194" s="218"/>
      <c r="K194" s="218"/>
      <c r="L194" s="218"/>
      <c r="M194" s="2"/>
      <c r="N194" s="2"/>
      <c r="O194" s="2"/>
      <c r="AA194" s="2"/>
      <c r="AB194" s="2"/>
    </row>
    <row r="195" spans="4:28" s="1" customFormat="1" x14ac:dyDescent="0.2">
      <c r="D195" s="228"/>
      <c r="E195" s="218"/>
      <c r="F195" s="218"/>
      <c r="G195" s="218"/>
      <c r="H195" s="218"/>
      <c r="I195" s="218"/>
      <c r="J195" s="218"/>
      <c r="K195" s="218"/>
      <c r="L195" s="218"/>
      <c r="M195" s="2"/>
      <c r="N195" s="2"/>
      <c r="O195" s="2"/>
      <c r="AA195" s="2"/>
      <c r="AB195" s="2"/>
    </row>
    <row r="196" spans="4:28" s="1" customFormat="1" x14ac:dyDescent="0.2">
      <c r="D196" s="228"/>
      <c r="E196" s="218"/>
      <c r="F196" s="218"/>
      <c r="G196" s="218"/>
      <c r="H196" s="218"/>
      <c r="I196" s="218"/>
      <c r="J196" s="218"/>
      <c r="K196" s="218"/>
      <c r="L196" s="218"/>
      <c r="M196" s="2"/>
      <c r="N196" s="2"/>
      <c r="O196" s="2"/>
      <c r="AA196" s="2"/>
      <c r="AB196" s="2"/>
    </row>
    <row r="197" spans="4:28" s="1" customFormat="1" x14ac:dyDescent="0.2">
      <c r="D197" s="228"/>
      <c r="E197" s="218"/>
      <c r="F197" s="218"/>
      <c r="G197" s="218"/>
      <c r="H197" s="218"/>
      <c r="I197" s="218"/>
      <c r="J197" s="218"/>
      <c r="K197" s="218"/>
      <c r="L197" s="218"/>
      <c r="M197" s="2"/>
      <c r="N197" s="2"/>
      <c r="O197" s="2"/>
      <c r="AA197" s="2"/>
      <c r="AB197" s="2"/>
    </row>
    <row r="198" spans="4:28" s="1" customFormat="1" x14ac:dyDescent="0.2">
      <c r="D198" s="228"/>
      <c r="E198" s="218"/>
      <c r="F198" s="218"/>
      <c r="G198" s="218"/>
      <c r="H198" s="218"/>
      <c r="I198" s="218"/>
      <c r="J198" s="218"/>
      <c r="K198" s="218"/>
      <c r="L198" s="218"/>
      <c r="M198" s="2"/>
      <c r="N198" s="2"/>
      <c r="O198" s="2"/>
      <c r="AA198" s="2"/>
      <c r="AB198" s="2"/>
    </row>
    <row r="199" spans="4:28" s="1" customFormat="1" x14ac:dyDescent="0.2">
      <c r="D199" s="228"/>
      <c r="E199" s="218"/>
      <c r="F199" s="218"/>
      <c r="G199" s="218"/>
      <c r="H199" s="218"/>
      <c r="I199" s="218"/>
      <c r="J199" s="218"/>
      <c r="K199" s="218"/>
      <c r="L199" s="218"/>
      <c r="M199" s="2"/>
      <c r="N199" s="2"/>
      <c r="O199" s="2"/>
      <c r="AA199" s="2"/>
      <c r="AB199" s="2"/>
    </row>
    <row r="200" spans="4:28" s="1" customFormat="1" x14ac:dyDescent="0.2">
      <c r="D200" s="228"/>
      <c r="E200" s="218"/>
      <c r="F200" s="218"/>
      <c r="G200" s="218"/>
      <c r="H200" s="218"/>
      <c r="I200" s="218"/>
      <c r="J200" s="218"/>
      <c r="K200" s="218"/>
      <c r="L200" s="218"/>
      <c r="M200" s="2"/>
      <c r="N200" s="2"/>
      <c r="O200" s="2"/>
      <c r="AA200" s="2"/>
      <c r="AB200" s="2"/>
    </row>
    <row r="201" spans="4:28" s="1" customFormat="1" x14ac:dyDescent="0.2">
      <c r="D201" s="228"/>
      <c r="E201" s="218"/>
      <c r="F201" s="218"/>
      <c r="G201" s="218"/>
      <c r="H201" s="218"/>
      <c r="I201" s="218"/>
      <c r="J201" s="218"/>
      <c r="K201" s="218"/>
      <c r="L201" s="218"/>
      <c r="M201" s="2"/>
      <c r="N201" s="2"/>
      <c r="O201" s="2"/>
      <c r="AA201" s="2"/>
      <c r="AB201" s="2"/>
    </row>
    <row r="202" spans="4:28" s="1" customFormat="1" x14ac:dyDescent="0.2">
      <c r="D202" s="228"/>
      <c r="E202" s="218"/>
      <c r="F202" s="218"/>
      <c r="G202" s="218"/>
      <c r="H202" s="218"/>
      <c r="I202" s="218"/>
      <c r="J202" s="218"/>
      <c r="K202" s="218"/>
      <c r="L202" s="218"/>
      <c r="M202" s="2"/>
      <c r="N202" s="2"/>
      <c r="O202" s="2"/>
      <c r="AA202" s="2"/>
      <c r="AB202" s="2"/>
    </row>
    <row r="203" spans="4:28" s="1" customFormat="1" x14ac:dyDescent="0.2">
      <c r="D203" s="228"/>
      <c r="E203" s="218"/>
      <c r="F203" s="218"/>
      <c r="G203" s="218"/>
      <c r="H203" s="218"/>
      <c r="I203" s="218"/>
      <c r="J203" s="218"/>
      <c r="K203" s="218"/>
      <c r="L203" s="218"/>
      <c r="M203" s="2"/>
      <c r="N203" s="2"/>
      <c r="O203" s="2"/>
      <c r="AA203" s="2"/>
      <c r="AB203" s="2"/>
    </row>
    <row r="204" spans="4:28" s="1" customFormat="1" x14ac:dyDescent="0.2">
      <c r="D204" s="228"/>
      <c r="E204" s="218"/>
      <c r="F204" s="218"/>
      <c r="G204" s="218"/>
      <c r="H204" s="218"/>
      <c r="I204" s="218"/>
      <c r="J204" s="218"/>
      <c r="K204" s="218"/>
      <c r="L204" s="218"/>
      <c r="M204" s="2"/>
      <c r="N204" s="2"/>
      <c r="O204" s="2"/>
      <c r="AA204" s="2"/>
      <c r="AB204" s="2"/>
    </row>
    <row r="205" spans="4:28" s="1" customFormat="1" x14ac:dyDescent="0.2">
      <c r="D205" s="228"/>
      <c r="E205" s="218"/>
      <c r="F205" s="218"/>
      <c r="G205" s="218"/>
      <c r="H205" s="218"/>
      <c r="I205" s="218"/>
      <c r="J205" s="218"/>
      <c r="K205" s="218"/>
      <c r="L205" s="218"/>
      <c r="M205" s="2"/>
      <c r="N205" s="2"/>
      <c r="O205" s="2"/>
      <c r="AA205" s="2"/>
      <c r="AB205" s="2"/>
    </row>
    <row r="206" spans="4:28" s="1" customFormat="1" x14ac:dyDescent="0.2">
      <c r="D206" s="228"/>
      <c r="E206" s="218"/>
      <c r="F206" s="218"/>
      <c r="G206" s="218"/>
      <c r="H206" s="218"/>
      <c r="I206" s="218"/>
      <c r="J206" s="218"/>
      <c r="K206" s="218"/>
      <c r="L206" s="218"/>
      <c r="M206" s="2"/>
      <c r="N206" s="2"/>
      <c r="O206" s="2"/>
      <c r="AA206" s="2"/>
      <c r="AB206" s="2"/>
    </row>
    <row r="207" spans="4:28" s="1" customFormat="1" x14ac:dyDescent="0.2">
      <c r="D207" s="228"/>
      <c r="E207" s="218"/>
      <c r="F207" s="218"/>
      <c r="G207" s="218"/>
      <c r="H207" s="218"/>
      <c r="I207" s="218"/>
      <c r="J207" s="218"/>
      <c r="K207" s="218"/>
      <c r="L207" s="218"/>
      <c r="M207" s="2"/>
      <c r="N207" s="2"/>
      <c r="O207" s="2"/>
      <c r="AA207" s="2"/>
      <c r="AB207" s="2"/>
    </row>
    <row r="208" spans="4:28" s="1" customFormat="1" x14ac:dyDescent="0.2">
      <c r="D208" s="228"/>
      <c r="E208" s="218"/>
      <c r="F208" s="218"/>
      <c r="G208" s="218"/>
      <c r="H208" s="218"/>
      <c r="I208" s="218"/>
      <c r="J208" s="218"/>
      <c r="K208" s="218"/>
      <c r="L208" s="218"/>
      <c r="M208" s="2"/>
      <c r="N208" s="2"/>
      <c r="O208" s="2"/>
      <c r="AA208" s="2"/>
      <c r="AB208" s="2"/>
    </row>
    <row r="209" spans="4:28" s="1" customFormat="1" x14ac:dyDescent="0.2">
      <c r="D209" s="228"/>
      <c r="E209" s="218"/>
      <c r="F209" s="218"/>
      <c r="G209" s="218"/>
      <c r="H209" s="218"/>
      <c r="I209" s="218"/>
      <c r="J209" s="218"/>
      <c r="K209" s="218"/>
      <c r="L209" s="218"/>
      <c r="M209" s="2"/>
      <c r="N209" s="2"/>
      <c r="O209" s="2"/>
      <c r="AA209" s="2"/>
      <c r="AB209" s="2"/>
    </row>
    <row r="210" spans="4:28" s="1" customFormat="1" x14ac:dyDescent="0.2">
      <c r="D210" s="228"/>
      <c r="E210" s="218"/>
      <c r="F210" s="218"/>
      <c r="G210" s="218"/>
      <c r="H210" s="218"/>
      <c r="I210" s="218"/>
      <c r="J210" s="218"/>
      <c r="K210" s="218"/>
      <c r="L210" s="218"/>
      <c r="M210" s="2"/>
      <c r="N210" s="2"/>
      <c r="O210" s="2"/>
      <c r="AA210" s="2"/>
      <c r="AB210" s="2"/>
    </row>
    <row r="211" spans="4:28" s="1" customFormat="1" x14ac:dyDescent="0.2">
      <c r="D211" s="228"/>
      <c r="E211" s="218"/>
      <c r="F211" s="218"/>
      <c r="G211" s="218"/>
      <c r="H211" s="218"/>
      <c r="I211" s="218"/>
      <c r="J211" s="218"/>
      <c r="K211" s="218"/>
      <c r="L211" s="218"/>
      <c r="M211" s="2"/>
      <c r="N211" s="2"/>
      <c r="O211" s="2"/>
      <c r="AA211" s="2"/>
      <c r="AB211" s="2"/>
    </row>
    <row r="212" spans="4:28" s="1" customFormat="1" x14ac:dyDescent="0.2">
      <c r="D212" s="228"/>
      <c r="E212" s="218"/>
      <c r="F212" s="218"/>
      <c r="G212" s="218"/>
      <c r="H212" s="218"/>
      <c r="I212" s="218"/>
      <c r="J212" s="218"/>
      <c r="K212" s="218"/>
      <c r="L212" s="218"/>
      <c r="M212" s="2"/>
      <c r="N212" s="2"/>
      <c r="O212" s="2"/>
      <c r="AA212" s="2"/>
      <c r="AB212" s="2"/>
    </row>
    <row r="213" spans="4:28" s="1" customFormat="1" x14ac:dyDescent="0.2">
      <c r="D213" s="228"/>
      <c r="E213" s="218"/>
      <c r="F213" s="218"/>
      <c r="G213" s="218"/>
      <c r="H213" s="218"/>
      <c r="I213" s="218"/>
      <c r="J213" s="218"/>
      <c r="K213" s="218"/>
      <c r="L213" s="218"/>
      <c r="M213" s="2"/>
      <c r="N213" s="2"/>
      <c r="O213" s="2"/>
      <c r="AA213" s="2"/>
      <c r="AB213" s="2"/>
    </row>
    <row r="214" spans="4:28" s="1" customFormat="1" x14ac:dyDescent="0.2">
      <c r="D214" s="228"/>
      <c r="E214" s="218"/>
      <c r="F214" s="218"/>
      <c r="G214" s="218"/>
      <c r="H214" s="218"/>
      <c r="I214" s="218"/>
      <c r="J214" s="218"/>
      <c r="K214" s="218"/>
      <c r="L214" s="218"/>
      <c r="M214" s="2"/>
      <c r="N214" s="2"/>
      <c r="O214" s="2"/>
      <c r="AA214" s="2"/>
      <c r="AB214" s="2"/>
    </row>
    <row r="215" spans="4:28" s="1" customFormat="1" x14ac:dyDescent="0.2">
      <c r="D215" s="228"/>
      <c r="E215" s="218"/>
      <c r="F215" s="218"/>
      <c r="G215" s="218"/>
      <c r="H215" s="218"/>
      <c r="I215" s="218"/>
      <c r="J215" s="218"/>
      <c r="K215" s="218"/>
      <c r="L215" s="218"/>
      <c r="M215" s="2"/>
      <c r="N215" s="2"/>
      <c r="O215" s="2"/>
      <c r="AA215" s="2"/>
      <c r="AB215" s="2"/>
    </row>
    <row r="216" spans="4:28" s="1" customFormat="1" x14ac:dyDescent="0.2">
      <c r="D216" s="228"/>
      <c r="E216" s="218"/>
      <c r="F216" s="218"/>
      <c r="G216" s="218"/>
      <c r="H216" s="218"/>
      <c r="I216" s="218"/>
      <c r="J216" s="218"/>
      <c r="K216" s="218"/>
      <c r="L216" s="218"/>
      <c r="M216" s="2"/>
      <c r="N216" s="2"/>
      <c r="O216" s="2"/>
      <c r="AA216" s="2"/>
      <c r="AB216" s="2"/>
    </row>
    <row r="217" spans="4:28" s="1" customFormat="1" x14ac:dyDescent="0.2">
      <c r="D217" s="228"/>
      <c r="E217" s="218"/>
      <c r="F217" s="218"/>
      <c r="G217" s="218"/>
      <c r="H217" s="218"/>
      <c r="I217" s="218"/>
      <c r="J217" s="218"/>
      <c r="K217" s="218"/>
      <c r="L217" s="218"/>
      <c r="M217" s="2"/>
      <c r="N217" s="2"/>
      <c r="O217" s="2"/>
      <c r="AA217" s="2"/>
      <c r="AB217" s="2"/>
    </row>
    <row r="218" spans="4:28" s="1" customFormat="1" x14ac:dyDescent="0.2">
      <c r="D218" s="228"/>
      <c r="E218" s="218"/>
      <c r="F218" s="218"/>
      <c r="G218" s="218"/>
      <c r="H218" s="218"/>
      <c r="I218" s="218"/>
      <c r="J218" s="218"/>
      <c r="K218" s="218"/>
      <c r="L218" s="218"/>
      <c r="M218" s="2"/>
      <c r="N218" s="2"/>
      <c r="O218" s="2"/>
      <c r="AA218" s="2"/>
      <c r="AB218" s="2"/>
    </row>
    <row r="219" spans="4:28" s="1" customFormat="1" x14ac:dyDescent="0.2">
      <c r="D219" s="228"/>
      <c r="E219" s="218"/>
      <c r="F219" s="218"/>
      <c r="G219" s="218"/>
      <c r="H219" s="218"/>
      <c r="I219" s="218"/>
      <c r="J219" s="218"/>
      <c r="K219" s="218"/>
      <c r="L219" s="218"/>
      <c r="M219" s="2"/>
      <c r="N219" s="2"/>
      <c r="O219" s="2"/>
      <c r="AA219" s="2"/>
      <c r="AB219" s="2"/>
    </row>
    <row r="220" spans="4:28" s="1" customFormat="1" x14ac:dyDescent="0.2">
      <c r="D220" s="228"/>
      <c r="E220" s="218"/>
      <c r="F220" s="218"/>
      <c r="G220" s="218"/>
      <c r="H220" s="218"/>
      <c r="I220" s="218"/>
      <c r="J220" s="218"/>
      <c r="K220" s="218"/>
      <c r="L220" s="218"/>
      <c r="M220" s="2"/>
      <c r="N220" s="2"/>
      <c r="O220" s="2"/>
      <c r="AA220" s="2"/>
      <c r="AB220" s="2"/>
    </row>
    <row r="221" spans="4:28" s="1" customFormat="1" x14ac:dyDescent="0.2">
      <c r="D221" s="228"/>
      <c r="E221" s="218"/>
      <c r="F221" s="218"/>
      <c r="G221" s="218"/>
      <c r="H221" s="218"/>
      <c r="I221" s="218"/>
      <c r="J221" s="218"/>
      <c r="K221" s="218"/>
      <c r="L221" s="218"/>
      <c r="M221" s="2"/>
      <c r="N221" s="2"/>
      <c r="O221" s="2"/>
      <c r="AA221" s="2"/>
      <c r="AB221" s="2"/>
    </row>
    <row r="222" spans="4:28" s="1" customFormat="1" x14ac:dyDescent="0.2">
      <c r="D222" s="228"/>
      <c r="E222" s="218"/>
      <c r="F222" s="218"/>
      <c r="G222" s="218"/>
      <c r="H222" s="218"/>
      <c r="I222" s="218"/>
      <c r="J222" s="218"/>
      <c r="K222" s="218"/>
      <c r="L222" s="218"/>
      <c r="M222" s="2"/>
      <c r="N222" s="2"/>
      <c r="O222" s="2"/>
      <c r="AA222" s="2"/>
      <c r="AB222" s="2"/>
    </row>
    <row r="223" spans="4:28" s="1" customFormat="1" x14ac:dyDescent="0.2">
      <c r="D223" s="228"/>
      <c r="E223" s="218"/>
      <c r="F223" s="218"/>
      <c r="G223" s="218"/>
      <c r="H223" s="218"/>
      <c r="I223" s="218"/>
      <c r="J223" s="218"/>
      <c r="K223" s="218"/>
      <c r="L223" s="218"/>
      <c r="M223" s="2"/>
      <c r="N223" s="2"/>
      <c r="O223" s="2"/>
      <c r="AA223" s="2"/>
      <c r="AB223" s="2"/>
    </row>
    <row r="224" spans="4:28" s="1" customFormat="1" x14ac:dyDescent="0.2">
      <c r="D224" s="228"/>
      <c r="E224" s="218"/>
      <c r="F224" s="218"/>
      <c r="G224" s="218"/>
      <c r="H224" s="218"/>
      <c r="I224" s="218"/>
      <c r="J224" s="218"/>
      <c r="K224" s="218"/>
      <c r="L224" s="218"/>
      <c r="M224" s="2"/>
      <c r="N224" s="2"/>
      <c r="O224" s="2"/>
      <c r="AA224" s="2"/>
      <c r="AB224" s="2"/>
    </row>
    <row r="225" spans="4:28" s="1" customFormat="1" x14ac:dyDescent="0.2">
      <c r="D225" s="228"/>
      <c r="E225" s="218"/>
      <c r="F225" s="218"/>
      <c r="G225" s="218"/>
      <c r="H225" s="218"/>
      <c r="I225" s="218"/>
      <c r="J225" s="218"/>
      <c r="K225" s="218"/>
      <c r="L225" s="218"/>
      <c r="M225" s="2"/>
      <c r="N225" s="2"/>
      <c r="O225" s="2"/>
      <c r="AA225" s="2"/>
      <c r="AB225" s="2"/>
    </row>
    <row r="226" spans="4:28" s="1" customFormat="1" x14ac:dyDescent="0.2">
      <c r="D226" s="228"/>
      <c r="E226" s="218"/>
      <c r="F226" s="218"/>
      <c r="G226" s="218"/>
      <c r="H226" s="218"/>
      <c r="I226" s="218"/>
      <c r="J226" s="218"/>
      <c r="K226" s="218"/>
      <c r="L226" s="218"/>
      <c r="M226" s="2"/>
      <c r="N226" s="2"/>
      <c r="O226" s="2"/>
      <c r="AA226" s="2"/>
      <c r="AB226" s="2"/>
    </row>
    <row r="227" spans="4:28" s="1" customFormat="1" x14ac:dyDescent="0.2">
      <c r="D227" s="228"/>
      <c r="E227" s="218"/>
      <c r="F227" s="218"/>
      <c r="G227" s="218"/>
      <c r="H227" s="218"/>
      <c r="I227" s="218"/>
      <c r="J227" s="218"/>
      <c r="K227" s="218"/>
      <c r="L227" s="218"/>
      <c r="M227" s="2"/>
      <c r="N227" s="2"/>
      <c r="O227" s="2"/>
      <c r="AA227" s="2"/>
      <c r="AB227" s="2"/>
    </row>
    <row r="228" spans="4:28" s="1" customFormat="1" x14ac:dyDescent="0.2">
      <c r="D228" s="228"/>
      <c r="E228" s="218"/>
      <c r="F228" s="218"/>
      <c r="G228" s="218"/>
      <c r="H228" s="218"/>
      <c r="I228" s="218"/>
      <c r="J228" s="218"/>
      <c r="K228" s="218"/>
      <c r="L228" s="218"/>
      <c r="M228" s="2"/>
      <c r="N228" s="2"/>
      <c r="O228" s="2"/>
      <c r="AA228" s="2"/>
      <c r="AB228" s="2"/>
    </row>
    <row r="229" spans="4:28" s="1" customFormat="1" x14ac:dyDescent="0.2">
      <c r="D229" s="228"/>
      <c r="E229" s="218"/>
      <c r="F229" s="218"/>
      <c r="G229" s="218"/>
      <c r="H229" s="218"/>
      <c r="I229" s="218"/>
      <c r="J229" s="218"/>
      <c r="K229" s="218"/>
      <c r="L229" s="218"/>
      <c r="M229" s="2"/>
      <c r="N229" s="2"/>
      <c r="O229" s="2"/>
      <c r="AA229" s="2"/>
      <c r="AB229" s="2"/>
    </row>
    <row r="230" spans="4:28" s="1" customFormat="1" x14ac:dyDescent="0.2">
      <c r="D230" s="228"/>
      <c r="E230" s="218"/>
      <c r="F230" s="218"/>
      <c r="G230" s="218"/>
      <c r="H230" s="218"/>
      <c r="I230" s="218"/>
      <c r="J230" s="218"/>
      <c r="K230" s="218"/>
      <c r="L230" s="218"/>
      <c r="M230" s="2"/>
      <c r="N230" s="2"/>
      <c r="O230" s="2"/>
      <c r="AA230" s="2"/>
      <c r="AB230" s="2"/>
    </row>
    <row r="231" spans="4:28" s="1" customFormat="1" x14ac:dyDescent="0.2">
      <c r="D231" s="228"/>
      <c r="E231" s="218"/>
      <c r="F231" s="218"/>
      <c r="G231" s="218"/>
      <c r="H231" s="218"/>
      <c r="I231" s="218"/>
      <c r="J231" s="218"/>
      <c r="K231" s="218"/>
      <c r="L231" s="218"/>
      <c r="M231" s="2"/>
      <c r="N231" s="2"/>
      <c r="O231" s="2"/>
      <c r="AA231" s="2"/>
      <c r="AB231" s="2"/>
    </row>
    <row r="232" spans="4:28" s="1" customFormat="1" x14ac:dyDescent="0.2">
      <c r="D232" s="228"/>
      <c r="E232" s="218"/>
      <c r="F232" s="218"/>
      <c r="G232" s="218"/>
      <c r="H232" s="218"/>
      <c r="I232" s="218"/>
      <c r="J232" s="218"/>
      <c r="K232" s="218"/>
      <c r="L232" s="218"/>
      <c r="M232" s="2"/>
      <c r="N232" s="2"/>
      <c r="O232" s="2"/>
      <c r="AA232" s="2"/>
      <c r="AB232" s="2"/>
    </row>
    <row r="233" spans="4:28" s="1" customFormat="1" x14ac:dyDescent="0.2">
      <c r="D233" s="228"/>
      <c r="E233" s="218"/>
      <c r="F233" s="218"/>
      <c r="G233" s="218"/>
      <c r="H233" s="218"/>
      <c r="I233" s="218"/>
      <c r="J233" s="218"/>
      <c r="K233" s="218"/>
      <c r="L233" s="218"/>
      <c r="M233" s="2"/>
      <c r="N233" s="2"/>
      <c r="O233" s="2"/>
      <c r="AA233" s="2"/>
      <c r="AB233" s="2"/>
    </row>
    <row r="234" spans="4:28" s="1" customFormat="1" x14ac:dyDescent="0.2">
      <c r="D234" s="228"/>
      <c r="E234" s="218"/>
      <c r="F234" s="218"/>
      <c r="G234" s="218"/>
      <c r="H234" s="218"/>
      <c r="I234" s="218"/>
      <c r="J234" s="218"/>
      <c r="K234" s="218"/>
      <c r="L234" s="218"/>
      <c r="M234" s="2"/>
      <c r="N234" s="2"/>
      <c r="O234" s="2"/>
      <c r="AA234" s="2"/>
      <c r="AB234" s="2"/>
    </row>
    <row r="235" spans="4:28" s="1" customFormat="1" x14ac:dyDescent="0.2">
      <c r="D235" s="228"/>
      <c r="E235" s="218"/>
      <c r="F235" s="218"/>
      <c r="G235" s="218"/>
      <c r="H235" s="218"/>
      <c r="I235" s="218"/>
      <c r="J235" s="218"/>
      <c r="K235" s="218"/>
      <c r="L235" s="218"/>
      <c r="M235" s="2"/>
      <c r="N235" s="2"/>
      <c r="O235" s="2"/>
      <c r="AA235" s="2"/>
      <c r="AB235" s="2"/>
    </row>
    <row r="236" spans="4:28" s="1" customFormat="1" x14ac:dyDescent="0.2">
      <c r="D236" s="228"/>
      <c r="E236" s="218"/>
      <c r="F236" s="218"/>
      <c r="G236" s="218"/>
      <c r="H236" s="218"/>
      <c r="I236" s="218"/>
      <c r="J236" s="218"/>
      <c r="K236" s="218"/>
      <c r="L236" s="218"/>
      <c r="M236" s="2"/>
      <c r="N236" s="2"/>
      <c r="O236" s="2"/>
      <c r="AA236" s="2"/>
      <c r="AB236" s="2"/>
    </row>
    <row r="237" spans="4:28" s="1" customFormat="1" x14ac:dyDescent="0.2">
      <c r="D237" s="228"/>
      <c r="E237" s="218"/>
      <c r="F237" s="218"/>
      <c r="G237" s="218"/>
      <c r="H237" s="218"/>
      <c r="I237" s="218"/>
      <c r="J237" s="218"/>
      <c r="K237" s="218"/>
      <c r="L237" s="218"/>
      <c r="M237" s="2"/>
      <c r="N237" s="2"/>
      <c r="O237" s="2"/>
      <c r="AA237" s="2"/>
      <c r="AB237" s="2"/>
    </row>
    <row r="238" spans="4:28" s="1" customFormat="1" x14ac:dyDescent="0.2">
      <c r="D238" s="228"/>
      <c r="E238" s="218"/>
      <c r="F238" s="218"/>
      <c r="G238" s="218"/>
      <c r="H238" s="218"/>
      <c r="I238" s="218"/>
      <c r="J238" s="218"/>
      <c r="K238" s="218"/>
      <c r="L238" s="218"/>
      <c r="M238" s="2"/>
      <c r="N238" s="2"/>
      <c r="O238" s="2"/>
      <c r="AA238" s="2"/>
      <c r="AB238" s="2"/>
    </row>
    <row r="239" spans="4:28" s="1" customFormat="1" x14ac:dyDescent="0.2">
      <c r="D239" s="228"/>
      <c r="E239" s="218"/>
      <c r="F239" s="218"/>
      <c r="G239" s="218"/>
      <c r="H239" s="218"/>
      <c r="I239" s="218"/>
      <c r="J239" s="218"/>
      <c r="K239" s="218"/>
      <c r="L239" s="218"/>
      <c r="M239" s="2"/>
      <c r="N239" s="2"/>
      <c r="O239" s="2"/>
      <c r="AA239" s="2"/>
      <c r="AB239" s="2"/>
    </row>
    <row r="240" spans="4:28" s="1" customFormat="1" x14ac:dyDescent="0.2">
      <c r="D240" s="228"/>
      <c r="E240" s="218"/>
      <c r="F240" s="218"/>
      <c r="G240" s="218"/>
      <c r="H240" s="218"/>
      <c r="I240" s="218"/>
      <c r="J240" s="218"/>
      <c r="K240" s="218"/>
      <c r="L240" s="218"/>
      <c r="M240" s="2"/>
      <c r="N240" s="2"/>
      <c r="O240" s="2"/>
      <c r="AA240" s="2"/>
      <c r="AB240" s="2"/>
    </row>
    <row r="241" spans="4:28" s="1" customFormat="1" x14ac:dyDescent="0.2">
      <c r="D241" s="228"/>
      <c r="E241" s="218"/>
      <c r="F241" s="218"/>
      <c r="G241" s="218"/>
      <c r="H241" s="218"/>
      <c r="I241" s="218"/>
      <c r="J241" s="218"/>
      <c r="K241" s="218"/>
      <c r="L241" s="218"/>
      <c r="M241" s="2"/>
      <c r="N241" s="2"/>
      <c r="O241" s="2"/>
      <c r="AA241" s="2"/>
      <c r="AB241" s="2"/>
    </row>
    <row r="242" spans="4:28" s="1" customFormat="1" x14ac:dyDescent="0.2">
      <c r="D242" s="228"/>
      <c r="E242" s="218"/>
      <c r="F242" s="218"/>
      <c r="G242" s="218"/>
      <c r="H242" s="218"/>
      <c r="I242" s="218"/>
      <c r="J242" s="218"/>
      <c r="K242" s="218"/>
      <c r="L242" s="218"/>
      <c r="M242" s="2"/>
      <c r="N242" s="2"/>
      <c r="O242" s="2"/>
      <c r="AA242" s="2"/>
      <c r="AB242" s="2"/>
    </row>
    <row r="243" spans="4:28" s="1" customFormat="1" x14ac:dyDescent="0.2">
      <c r="D243" s="228"/>
      <c r="E243" s="218"/>
      <c r="F243" s="218"/>
      <c r="G243" s="218"/>
      <c r="H243" s="218"/>
      <c r="I243" s="218"/>
      <c r="J243" s="218"/>
      <c r="K243" s="218"/>
      <c r="L243" s="218"/>
      <c r="M243" s="2"/>
      <c r="N243" s="2"/>
      <c r="O243" s="2"/>
      <c r="AA243" s="2"/>
      <c r="AB243" s="2"/>
    </row>
    <row r="244" spans="4:28" s="1" customFormat="1" x14ac:dyDescent="0.2">
      <c r="D244" s="228"/>
      <c r="E244" s="218"/>
      <c r="F244" s="218"/>
      <c r="G244" s="218"/>
      <c r="H244" s="218"/>
      <c r="I244" s="218"/>
      <c r="J244" s="218"/>
      <c r="K244" s="218"/>
      <c r="L244" s="218"/>
      <c r="M244" s="2"/>
      <c r="N244" s="2"/>
      <c r="O244" s="2"/>
      <c r="AA244" s="2"/>
      <c r="AB244" s="2"/>
    </row>
    <row r="245" spans="4:28" s="1" customFormat="1" x14ac:dyDescent="0.2">
      <c r="D245" s="228"/>
      <c r="E245" s="218"/>
      <c r="F245" s="218"/>
      <c r="G245" s="218"/>
      <c r="H245" s="218"/>
      <c r="I245" s="218"/>
      <c r="J245" s="218"/>
      <c r="K245" s="218"/>
      <c r="L245" s="218"/>
      <c r="M245" s="2"/>
      <c r="N245" s="2"/>
      <c r="O245" s="2"/>
      <c r="AA245" s="2"/>
      <c r="AB245" s="2"/>
    </row>
    <row r="246" spans="4:28" s="1" customFormat="1" x14ac:dyDescent="0.2">
      <c r="D246" s="228"/>
      <c r="E246" s="218"/>
      <c r="F246" s="218"/>
      <c r="G246" s="218"/>
      <c r="H246" s="218"/>
      <c r="I246" s="218"/>
      <c r="J246" s="218"/>
      <c r="K246" s="218"/>
      <c r="L246" s="218"/>
      <c r="M246" s="2"/>
      <c r="N246" s="2"/>
      <c r="O246" s="2"/>
      <c r="AA246" s="2"/>
      <c r="AB246" s="2"/>
    </row>
    <row r="247" spans="4:28" s="1" customFormat="1" x14ac:dyDescent="0.2">
      <c r="D247" s="228"/>
      <c r="E247" s="218"/>
      <c r="F247" s="218"/>
      <c r="G247" s="218"/>
      <c r="H247" s="218"/>
      <c r="I247" s="218"/>
      <c r="J247" s="218"/>
      <c r="K247" s="218"/>
      <c r="L247" s="218"/>
      <c r="M247" s="2"/>
      <c r="N247" s="2"/>
      <c r="O247" s="2"/>
      <c r="AA247" s="2"/>
      <c r="AB247" s="2"/>
    </row>
    <row r="248" spans="4:28" s="1" customFormat="1" x14ac:dyDescent="0.2">
      <c r="D248" s="228"/>
      <c r="E248" s="218"/>
      <c r="F248" s="218"/>
      <c r="G248" s="218"/>
      <c r="H248" s="218"/>
      <c r="I248" s="218"/>
      <c r="J248" s="218"/>
      <c r="K248" s="218"/>
      <c r="L248" s="218"/>
      <c r="M248" s="2"/>
      <c r="N248" s="2"/>
      <c r="O248" s="2"/>
      <c r="AA248" s="2"/>
      <c r="AB248" s="2"/>
    </row>
    <row r="249" spans="4:28" s="1" customFormat="1" x14ac:dyDescent="0.2">
      <c r="D249" s="228"/>
      <c r="E249" s="218"/>
      <c r="F249" s="218"/>
      <c r="G249" s="218"/>
      <c r="H249" s="218"/>
      <c r="I249" s="218"/>
      <c r="J249" s="218"/>
      <c r="K249" s="218"/>
      <c r="L249" s="218"/>
      <c r="M249" s="2"/>
      <c r="N249" s="2"/>
      <c r="O249" s="2"/>
      <c r="AA249" s="2"/>
      <c r="AB249" s="2"/>
    </row>
    <row r="250" spans="4:28" s="1" customFormat="1" x14ac:dyDescent="0.2">
      <c r="D250" s="228"/>
      <c r="E250" s="218"/>
      <c r="F250" s="218"/>
      <c r="G250" s="218"/>
      <c r="H250" s="218"/>
      <c r="I250" s="218"/>
      <c r="J250" s="218"/>
      <c r="K250" s="218"/>
      <c r="L250" s="218"/>
      <c r="M250" s="2"/>
      <c r="N250" s="2"/>
      <c r="O250" s="2"/>
      <c r="AA250" s="2"/>
      <c r="AB250" s="2"/>
    </row>
    <row r="251" spans="4:28" s="1" customFormat="1" x14ac:dyDescent="0.2">
      <c r="D251" s="228"/>
      <c r="E251" s="218"/>
      <c r="F251" s="218"/>
      <c r="G251" s="218"/>
      <c r="H251" s="218"/>
      <c r="I251" s="218"/>
      <c r="J251" s="218"/>
      <c r="K251" s="218"/>
      <c r="L251" s="218"/>
      <c r="M251" s="2"/>
      <c r="N251" s="2"/>
      <c r="O251" s="2"/>
      <c r="AA251" s="2"/>
      <c r="AB251" s="2"/>
    </row>
    <row r="252" spans="4:28" s="1" customFormat="1" x14ac:dyDescent="0.2">
      <c r="D252" s="228"/>
      <c r="E252" s="218"/>
      <c r="F252" s="218"/>
      <c r="G252" s="218"/>
      <c r="H252" s="218"/>
      <c r="I252" s="218"/>
      <c r="J252" s="218"/>
      <c r="K252" s="218"/>
      <c r="L252" s="218"/>
      <c r="M252" s="2"/>
      <c r="N252" s="2"/>
      <c r="O252" s="2"/>
      <c r="AA252" s="2"/>
      <c r="AB252" s="2"/>
    </row>
    <row r="253" spans="4:28" s="1" customFormat="1" x14ac:dyDescent="0.2">
      <c r="D253" s="228"/>
      <c r="E253" s="218"/>
      <c r="F253" s="218"/>
      <c r="G253" s="218"/>
      <c r="H253" s="218"/>
      <c r="I253" s="218"/>
      <c r="J253" s="218"/>
      <c r="K253" s="218"/>
      <c r="L253" s="218"/>
      <c r="M253" s="2"/>
      <c r="N253" s="2"/>
      <c r="O253" s="2"/>
      <c r="AA253" s="2"/>
      <c r="AB253" s="2"/>
    </row>
    <row r="254" spans="4:28" s="1" customFormat="1" x14ac:dyDescent="0.2">
      <c r="D254" s="228"/>
      <c r="E254" s="218"/>
      <c r="F254" s="218"/>
      <c r="G254" s="218"/>
      <c r="H254" s="218"/>
      <c r="I254" s="218"/>
      <c r="J254" s="218"/>
      <c r="K254" s="218"/>
      <c r="L254" s="218"/>
      <c r="M254" s="2"/>
      <c r="N254" s="2"/>
      <c r="O254" s="2"/>
      <c r="AA254" s="2"/>
      <c r="AB254" s="2"/>
    </row>
    <row r="255" spans="4:28" s="1" customFormat="1" x14ac:dyDescent="0.2">
      <c r="D255" s="228"/>
      <c r="E255" s="218"/>
      <c r="F255" s="218"/>
      <c r="G255" s="218"/>
      <c r="H255" s="218"/>
      <c r="I255" s="218"/>
      <c r="J255" s="218"/>
      <c r="K255" s="218"/>
      <c r="L255" s="218"/>
      <c r="M255" s="2"/>
      <c r="N255" s="2"/>
      <c r="O255" s="2"/>
      <c r="AA255" s="2"/>
      <c r="AB255" s="2"/>
    </row>
    <row r="256" spans="4:28" s="1" customFormat="1" x14ac:dyDescent="0.2">
      <c r="D256" s="228"/>
      <c r="E256" s="218"/>
      <c r="F256" s="218"/>
      <c r="G256" s="218"/>
      <c r="H256" s="218"/>
      <c r="I256" s="218"/>
      <c r="J256" s="218"/>
      <c r="K256" s="218"/>
      <c r="L256" s="218"/>
      <c r="M256" s="2"/>
      <c r="N256" s="2"/>
      <c r="O256" s="2"/>
      <c r="AA256" s="2"/>
      <c r="AB256" s="2"/>
    </row>
    <row r="257" spans="4:28" s="1" customFormat="1" x14ac:dyDescent="0.2">
      <c r="D257" s="228"/>
      <c r="E257" s="218"/>
      <c r="F257" s="218"/>
      <c r="G257" s="218"/>
      <c r="H257" s="218"/>
      <c r="I257" s="218"/>
      <c r="J257" s="218"/>
      <c r="K257" s="218"/>
      <c r="L257" s="218"/>
      <c r="M257" s="2"/>
      <c r="N257" s="2"/>
      <c r="O257" s="2"/>
      <c r="AA257" s="2"/>
      <c r="AB257" s="2"/>
    </row>
    <row r="258" spans="4:28" s="1" customFormat="1" x14ac:dyDescent="0.2">
      <c r="D258" s="228"/>
      <c r="E258" s="218"/>
      <c r="F258" s="218"/>
      <c r="G258" s="218"/>
      <c r="H258" s="218"/>
      <c r="I258" s="218"/>
      <c r="J258" s="218"/>
      <c r="K258" s="218"/>
      <c r="L258" s="218"/>
      <c r="M258" s="2"/>
      <c r="N258" s="2"/>
      <c r="O258" s="2"/>
      <c r="AA258" s="2"/>
      <c r="AB258" s="2"/>
    </row>
    <row r="259" spans="4:28" s="1" customFormat="1" x14ac:dyDescent="0.2">
      <c r="D259" s="228"/>
      <c r="E259" s="218"/>
      <c r="F259" s="218"/>
      <c r="G259" s="218"/>
      <c r="H259" s="218"/>
      <c r="I259" s="218"/>
      <c r="J259" s="218"/>
      <c r="K259" s="218"/>
      <c r="L259" s="218"/>
      <c r="M259" s="2"/>
      <c r="N259" s="2"/>
      <c r="O259" s="2"/>
      <c r="AA259" s="2"/>
      <c r="AB259" s="2"/>
    </row>
    <row r="260" spans="4:28" s="1" customFormat="1" x14ac:dyDescent="0.2">
      <c r="D260" s="228"/>
      <c r="E260" s="218"/>
      <c r="F260" s="218"/>
      <c r="G260" s="218"/>
      <c r="H260" s="218"/>
      <c r="I260" s="218"/>
      <c r="J260" s="218"/>
      <c r="K260" s="218"/>
      <c r="L260" s="218"/>
      <c r="M260" s="2"/>
      <c r="N260" s="2"/>
      <c r="O260" s="2"/>
      <c r="AA260" s="2"/>
      <c r="AB260" s="2"/>
    </row>
    <row r="261" spans="4:28" s="1" customFormat="1" x14ac:dyDescent="0.2">
      <c r="D261" s="228"/>
      <c r="E261" s="218"/>
      <c r="F261" s="218"/>
      <c r="G261" s="218"/>
      <c r="H261" s="218"/>
      <c r="I261" s="218"/>
      <c r="J261" s="218"/>
      <c r="K261" s="218"/>
      <c r="L261" s="218"/>
      <c r="M261" s="2"/>
      <c r="N261" s="2"/>
      <c r="O261" s="2"/>
      <c r="AA261" s="2"/>
      <c r="AB261" s="2"/>
    </row>
    <row r="262" spans="4:28" s="1" customFormat="1" x14ac:dyDescent="0.2">
      <c r="D262" s="228"/>
      <c r="E262" s="218"/>
      <c r="F262" s="218"/>
      <c r="G262" s="218"/>
      <c r="H262" s="218"/>
      <c r="I262" s="218"/>
      <c r="J262" s="218"/>
      <c r="K262" s="218"/>
      <c r="L262" s="218"/>
      <c r="M262" s="2"/>
      <c r="N262" s="2"/>
      <c r="O262" s="2"/>
      <c r="AA262" s="2"/>
      <c r="AB262" s="2"/>
    </row>
    <row r="263" spans="4:28" s="1" customFormat="1" x14ac:dyDescent="0.2">
      <c r="D263" s="228"/>
      <c r="E263" s="218"/>
      <c r="F263" s="218"/>
      <c r="G263" s="218"/>
      <c r="H263" s="218"/>
      <c r="I263" s="218"/>
      <c r="J263" s="218"/>
      <c r="K263" s="218"/>
      <c r="L263" s="218"/>
      <c r="M263" s="2"/>
      <c r="N263" s="2"/>
      <c r="O263" s="2"/>
      <c r="AA263" s="2"/>
      <c r="AB263" s="2"/>
    </row>
    <row r="264" spans="4:28" s="1" customFormat="1" x14ac:dyDescent="0.2">
      <c r="D264" s="228"/>
      <c r="E264" s="218"/>
      <c r="F264" s="218"/>
      <c r="G264" s="218"/>
      <c r="H264" s="218"/>
      <c r="I264" s="218"/>
      <c r="J264" s="218"/>
      <c r="K264" s="218"/>
      <c r="L264" s="218"/>
      <c r="M264" s="2"/>
      <c r="N264" s="2"/>
      <c r="O264" s="2"/>
      <c r="AA264" s="2"/>
      <c r="AB264" s="2"/>
    </row>
    <row r="265" spans="4:28" s="1" customFormat="1" x14ac:dyDescent="0.2">
      <c r="D265" s="228"/>
      <c r="E265" s="218"/>
      <c r="F265" s="218"/>
      <c r="G265" s="218"/>
      <c r="H265" s="218"/>
      <c r="I265" s="218"/>
      <c r="J265" s="218"/>
      <c r="K265" s="218"/>
      <c r="L265" s="218"/>
      <c r="M265" s="2"/>
      <c r="N265" s="2"/>
      <c r="O265" s="2"/>
      <c r="AA265" s="2"/>
      <c r="AB265" s="2"/>
    </row>
    <row r="266" spans="4:28" s="1" customFormat="1" x14ac:dyDescent="0.2">
      <c r="D266" s="228"/>
      <c r="E266" s="218"/>
      <c r="F266" s="218"/>
      <c r="G266" s="218"/>
      <c r="H266" s="218"/>
      <c r="I266" s="218"/>
      <c r="J266" s="218"/>
      <c r="K266" s="218"/>
      <c r="L266" s="218"/>
      <c r="M266" s="2"/>
      <c r="N266" s="2"/>
      <c r="O266" s="2"/>
      <c r="AA266" s="2"/>
      <c r="AB266" s="2"/>
    </row>
    <row r="267" spans="4:28" s="1" customFormat="1" x14ac:dyDescent="0.2">
      <c r="D267" s="228"/>
      <c r="E267" s="218"/>
      <c r="F267" s="218"/>
      <c r="G267" s="218"/>
      <c r="H267" s="218"/>
      <c r="I267" s="218"/>
      <c r="J267" s="218"/>
      <c r="K267" s="218"/>
      <c r="L267" s="218"/>
      <c r="M267" s="2"/>
      <c r="N267" s="2"/>
      <c r="O267" s="2"/>
      <c r="AA267" s="2"/>
      <c r="AB267" s="2"/>
    </row>
    <row r="268" spans="4:28" s="1" customFormat="1" x14ac:dyDescent="0.2">
      <c r="D268" s="228"/>
      <c r="E268" s="218"/>
      <c r="F268" s="218"/>
      <c r="G268" s="218"/>
      <c r="H268" s="218"/>
      <c r="I268" s="218"/>
      <c r="J268" s="218"/>
      <c r="K268" s="218"/>
      <c r="L268" s="218"/>
      <c r="M268" s="2"/>
      <c r="N268" s="2"/>
      <c r="O268" s="2"/>
      <c r="AA268" s="2"/>
      <c r="AB268" s="2"/>
    </row>
    <row r="269" spans="4:28" s="1" customFormat="1" x14ac:dyDescent="0.2">
      <c r="D269" s="228"/>
      <c r="E269" s="218"/>
      <c r="F269" s="218"/>
      <c r="G269" s="218"/>
      <c r="H269" s="218"/>
      <c r="I269" s="218"/>
      <c r="J269" s="218"/>
      <c r="K269" s="218"/>
      <c r="L269" s="218"/>
      <c r="M269" s="2"/>
      <c r="N269" s="2"/>
      <c r="O269" s="2"/>
      <c r="AA269" s="2"/>
      <c r="AB269" s="2"/>
    </row>
    <row r="270" spans="4:28" s="1" customFormat="1" x14ac:dyDescent="0.2">
      <c r="D270" s="228"/>
      <c r="E270" s="218"/>
      <c r="F270" s="218"/>
      <c r="G270" s="218"/>
      <c r="H270" s="218"/>
      <c r="I270" s="218"/>
      <c r="J270" s="218"/>
      <c r="K270" s="218"/>
      <c r="L270" s="218"/>
      <c r="M270" s="2"/>
      <c r="N270" s="2"/>
      <c r="O270" s="2"/>
      <c r="AA270" s="2"/>
      <c r="AB270" s="2"/>
    </row>
    <row r="271" spans="4:28" s="1" customFormat="1" x14ac:dyDescent="0.2">
      <c r="D271" s="228"/>
      <c r="E271" s="218"/>
      <c r="F271" s="218"/>
      <c r="G271" s="218"/>
      <c r="H271" s="218"/>
      <c r="I271" s="218"/>
      <c r="J271" s="218"/>
      <c r="K271" s="218"/>
      <c r="L271" s="218"/>
      <c r="M271" s="2"/>
      <c r="N271" s="2"/>
      <c r="O271" s="2"/>
      <c r="AA271" s="2"/>
      <c r="AB271" s="2"/>
    </row>
    <row r="272" spans="4:28" s="1" customFormat="1" x14ac:dyDescent="0.2">
      <c r="D272" s="228"/>
      <c r="E272" s="218"/>
      <c r="F272" s="218"/>
      <c r="G272" s="218"/>
      <c r="H272" s="218"/>
      <c r="I272" s="218"/>
      <c r="J272" s="218"/>
      <c r="K272" s="218"/>
      <c r="L272" s="218"/>
      <c r="M272" s="2"/>
      <c r="N272" s="2"/>
      <c r="O272" s="2"/>
      <c r="AA272" s="2"/>
      <c r="AB272" s="2"/>
    </row>
    <row r="273" spans="4:28" s="1" customFormat="1" x14ac:dyDescent="0.2">
      <c r="D273" s="228"/>
      <c r="E273" s="218"/>
      <c r="F273" s="218"/>
      <c r="G273" s="218"/>
      <c r="H273" s="218"/>
      <c r="I273" s="218"/>
      <c r="J273" s="218"/>
      <c r="K273" s="218"/>
      <c r="L273" s="218"/>
      <c r="M273" s="2"/>
      <c r="N273" s="2"/>
      <c r="O273" s="2"/>
      <c r="AA273" s="2"/>
      <c r="AB273" s="2"/>
    </row>
    <row r="274" spans="4:28" s="1" customFormat="1" x14ac:dyDescent="0.2">
      <c r="D274" s="228"/>
      <c r="E274" s="218"/>
      <c r="F274" s="218"/>
      <c r="G274" s="218"/>
      <c r="H274" s="218"/>
      <c r="I274" s="218"/>
      <c r="J274" s="218"/>
      <c r="K274" s="218"/>
      <c r="L274" s="218"/>
      <c r="M274" s="2"/>
      <c r="N274" s="2"/>
      <c r="O274" s="2"/>
      <c r="AA274" s="2"/>
      <c r="AB274" s="2"/>
    </row>
    <row r="275" spans="4:28" s="1" customFormat="1" x14ac:dyDescent="0.2">
      <c r="D275" s="228"/>
      <c r="E275" s="218"/>
      <c r="F275" s="218"/>
      <c r="G275" s="218"/>
      <c r="H275" s="218"/>
      <c r="I275" s="218"/>
      <c r="J275" s="218"/>
      <c r="K275" s="218"/>
      <c r="L275" s="218"/>
      <c r="M275" s="2"/>
      <c r="N275" s="2"/>
      <c r="O275" s="2"/>
      <c r="AA275" s="2"/>
      <c r="AB275" s="2"/>
    </row>
    <row r="276" spans="4:28" s="1" customFormat="1" x14ac:dyDescent="0.2">
      <c r="D276" s="228"/>
      <c r="E276" s="218"/>
      <c r="F276" s="218"/>
      <c r="G276" s="218"/>
      <c r="H276" s="218"/>
      <c r="I276" s="218"/>
      <c r="J276" s="218"/>
      <c r="K276" s="218"/>
      <c r="L276" s="218"/>
      <c r="M276" s="2"/>
      <c r="N276" s="2"/>
      <c r="O276" s="2"/>
      <c r="AA276" s="2"/>
      <c r="AB276" s="2"/>
    </row>
    <row r="277" spans="4:28" s="1" customFormat="1" x14ac:dyDescent="0.2">
      <c r="D277" s="228"/>
      <c r="E277" s="218"/>
      <c r="F277" s="218"/>
      <c r="G277" s="218"/>
      <c r="H277" s="218"/>
      <c r="I277" s="218"/>
      <c r="J277" s="218"/>
      <c r="K277" s="218"/>
      <c r="L277" s="218"/>
      <c r="M277" s="2"/>
      <c r="N277" s="2"/>
      <c r="O277" s="2"/>
      <c r="AA277" s="2"/>
      <c r="AB277" s="2"/>
    </row>
    <row r="278" spans="4:28" s="1" customFormat="1" x14ac:dyDescent="0.2">
      <c r="D278" s="228"/>
      <c r="E278" s="218"/>
      <c r="F278" s="218"/>
      <c r="G278" s="218"/>
      <c r="H278" s="218"/>
      <c r="I278" s="218"/>
      <c r="J278" s="218"/>
      <c r="K278" s="218"/>
      <c r="L278" s="218"/>
      <c r="M278" s="2"/>
      <c r="N278" s="2"/>
      <c r="O278" s="2"/>
      <c r="AA278" s="2"/>
      <c r="AB278" s="2"/>
    </row>
    <row r="279" spans="4:28" s="1" customFormat="1" x14ac:dyDescent="0.2">
      <c r="D279" s="228"/>
      <c r="E279" s="218"/>
      <c r="F279" s="218"/>
      <c r="G279" s="218"/>
      <c r="H279" s="218"/>
      <c r="I279" s="218"/>
      <c r="J279" s="218"/>
      <c r="K279" s="218"/>
      <c r="L279" s="218"/>
      <c r="M279" s="2"/>
      <c r="N279" s="2"/>
      <c r="O279" s="2"/>
      <c r="AA279" s="2"/>
      <c r="AB279" s="2"/>
    </row>
    <row r="280" spans="4:28" s="1" customFormat="1" x14ac:dyDescent="0.2">
      <c r="D280" s="228"/>
      <c r="E280" s="218"/>
      <c r="F280" s="218"/>
      <c r="G280" s="218"/>
      <c r="H280" s="218"/>
      <c r="I280" s="218"/>
      <c r="J280" s="218"/>
      <c r="K280" s="218"/>
      <c r="L280" s="218"/>
      <c r="M280" s="2"/>
      <c r="N280" s="2"/>
      <c r="O280" s="2"/>
      <c r="AA280" s="2"/>
      <c r="AB280" s="2"/>
    </row>
    <row r="281" spans="4:28" s="1" customFormat="1" x14ac:dyDescent="0.2">
      <c r="D281" s="228"/>
      <c r="E281" s="218"/>
      <c r="F281" s="218"/>
      <c r="G281" s="218"/>
      <c r="H281" s="218"/>
      <c r="I281" s="218"/>
      <c r="J281" s="218"/>
      <c r="K281" s="218"/>
      <c r="L281" s="218"/>
      <c r="M281" s="2"/>
      <c r="N281" s="2"/>
      <c r="O281" s="2"/>
      <c r="AA281" s="2"/>
      <c r="AB281" s="2"/>
    </row>
    <row r="282" spans="4:28" s="1" customFormat="1" x14ac:dyDescent="0.2">
      <c r="D282" s="228"/>
      <c r="E282" s="218"/>
      <c r="F282" s="218"/>
      <c r="G282" s="218"/>
      <c r="H282" s="218"/>
      <c r="I282" s="218"/>
      <c r="J282" s="218"/>
      <c r="K282" s="218"/>
      <c r="L282" s="218"/>
      <c r="M282" s="2"/>
      <c r="N282" s="2"/>
      <c r="O282" s="2"/>
      <c r="AA282" s="2"/>
      <c r="AB282" s="2"/>
    </row>
    <row r="283" spans="4:28" s="1" customFormat="1" x14ac:dyDescent="0.2">
      <c r="D283" s="228"/>
      <c r="E283" s="218"/>
      <c r="F283" s="218"/>
      <c r="G283" s="218"/>
      <c r="H283" s="218"/>
      <c r="I283" s="218"/>
      <c r="J283" s="218"/>
      <c r="K283" s="218"/>
      <c r="L283" s="218"/>
      <c r="M283" s="2"/>
      <c r="N283" s="2"/>
      <c r="O283" s="2"/>
      <c r="AA283" s="2"/>
      <c r="AB283" s="2"/>
    </row>
    <row r="284" spans="4:28" s="1" customFormat="1" x14ac:dyDescent="0.2">
      <c r="D284" s="228"/>
      <c r="E284" s="218"/>
      <c r="F284" s="218"/>
      <c r="G284" s="218"/>
      <c r="H284" s="218"/>
      <c r="I284" s="218"/>
      <c r="J284" s="218"/>
      <c r="K284" s="218"/>
      <c r="L284" s="218"/>
      <c r="M284" s="2"/>
      <c r="N284" s="2"/>
      <c r="O284" s="2"/>
      <c r="AA284" s="2"/>
      <c r="AB284" s="2"/>
    </row>
    <row r="285" spans="4:28" s="1" customFormat="1" x14ac:dyDescent="0.2">
      <c r="D285" s="228"/>
      <c r="E285" s="218"/>
      <c r="F285" s="218"/>
      <c r="G285" s="218"/>
      <c r="H285" s="218"/>
      <c r="I285" s="218"/>
      <c r="J285" s="218"/>
      <c r="K285" s="218"/>
      <c r="L285" s="218"/>
      <c r="M285" s="2"/>
      <c r="N285" s="2"/>
      <c r="O285" s="2"/>
      <c r="AA285" s="2"/>
      <c r="AB285" s="2"/>
    </row>
    <row r="286" spans="4:28" s="1" customFormat="1" x14ac:dyDescent="0.2">
      <c r="D286" s="228"/>
      <c r="E286" s="218"/>
      <c r="F286" s="218"/>
      <c r="G286" s="218"/>
      <c r="H286" s="218"/>
      <c r="I286" s="218"/>
      <c r="J286" s="218"/>
      <c r="K286" s="218"/>
      <c r="L286" s="218"/>
      <c r="M286" s="2"/>
      <c r="N286" s="2"/>
      <c r="O286" s="2"/>
      <c r="AA286" s="2"/>
      <c r="AB286" s="2"/>
    </row>
    <row r="287" spans="4:28" s="1" customFormat="1" x14ac:dyDescent="0.2">
      <c r="D287" s="228"/>
      <c r="E287" s="218"/>
      <c r="F287" s="218"/>
      <c r="G287" s="218"/>
      <c r="H287" s="218"/>
      <c r="I287" s="218"/>
      <c r="J287" s="218"/>
      <c r="K287" s="218"/>
      <c r="L287" s="218"/>
      <c r="M287" s="2"/>
      <c r="N287" s="2"/>
      <c r="O287" s="2"/>
      <c r="AA287" s="2"/>
      <c r="AB287" s="2"/>
    </row>
    <row r="288" spans="4:28" s="1" customFormat="1" x14ac:dyDescent="0.2">
      <c r="D288" s="228"/>
      <c r="E288" s="218"/>
      <c r="F288" s="218"/>
      <c r="G288" s="218"/>
      <c r="H288" s="218"/>
      <c r="I288" s="218"/>
      <c r="J288" s="218"/>
      <c r="K288" s="218"/>
      <c r="L288" s="218"/>
      <c r="M288" s="2"/>
      <c r="N288" s="2"/>
      <c r="O288" s="2"/>
      <c r="AA288" s="2"/>
      <c r="AB288" s="2"/>
    </row>
    <row r="289" spans="4:28" s="1" customFormat="1" x14ac:dyDescent="0.2">
      <c r="D289" s="228"/>
      <c r="E289" s="218"/>
      <c r="F289" s="218"/>
      <c r="G289" s="218"/>
      <c r="H289" s="218"/>
      <c r="I289" s="218"/>
      <c r="J289" s="218"/>
      <c r="K289" s="218"/>
      <c r="L289" s="218"/>
      <c r="M289" s="2"/>
      <c r="N289" s="2"/>
      <c r="O289" s="2"/>
      <c r="AA289" s="2"/>
      <c r="AB289" s="2"/>
    </row>
    <row r="290" spans="4:28" s="1" customFormat="1" x14ac:dyDescent="0.2">
      <c r="D290" s="228"/>
      <c r="E290" s="218"/>
      <c r="F290" s="218"/>
      <c r="G290" s="218"/>
      <c r="H290" s="218"/>
      <c r="I290" s="218"/>
      <c r="J290" s="218"/>
      <c r="K290" s="218"/>
      <c r="L290" s="218"/>
      <c r="M290" s="2"/>
      <c r="N290" s="2"/>
      <c r="O290" s="2"/>
      <c r="AA290" s="2"/>
      <c r="AB290" s="2"/>
    </row>
    <row r="291" spans="4:28" s="1" customFormat="1" x14ac:dyDescent="0.2">
      <c r="D291" s="228"/>
      <c r="E291" s="218"/>
      <c r="F291" s="218"/>
      <c r="G291" s="218"/>
      <c r="H291" s="218"/>
      <c r="I291" s="218"/>
      <c r="J291" s="218"/>
      <c r="K291" s="218"/>
      <c r="L291" s="218"/>
      <c r="M291" s="2"/>
      <c r="N291" s="2"/>
      <c r="O291" s="2"/>
      <c r="AA291" s="2"/>
      <c r="AB291" s="2"/>
    </row>
    <row r="292" spans="4:28" s="1" customFormat="1" x14ac:dyDescent="0.2">
      <c r="D292" s="228"/>
      <c r="E292" s="218"/>
      <c r="F292" s="218"/>
      <c r="G292" s="218"/>
      <c r="H292" s="218"/>
      <c r="I292" s="218"/>
      <c r="J292" s="218"/>
      <c r="K292" s="218"/>
      <c r="L292" s="218"/>
      <c r="M292" s="2"/>
      <c r="N292" s="2"/>
      <c r="O292" s="2"/>
      <c r="AA292" s="2"/>
      <c r="AB292" s="2"/>
    </row>
    <row r="293" spans="4:28" s="1" customFormat="1" x14ac:dyDescent="0.2">
      <c r="D293" s="228"/>
      <c r="E293" s="218"/>
      <c r="F293" s="218"/>
      <c r="G293" s="218"/>
      <c r="H293" s="218"/>
      <c r="I293" s="218"/>
      <c r="J293" s="218"/>
      <c r="K293" s="218"/>
      <c r="L293" s="218"/>
      <c r="M293" s="2"/>
      <c r="N293" s="2"/>
      <c r="O293" s="2"/>
      <c r="AA293" s="2"/>
      <c r="AB293" s="2"/>
    </row>
    <row r="294" spans="4:28" s="1" customFormat="1" x14ac:dyDescent="0.2">
      <c r="D294" s="228"/>
      <c r="E294" s="218"/>
      <c r="F294" s="218"/>
      <c r="G294" s="218"/>
      <c r="H294" s="218"/>
      <c r="I294" s="218"/>
      <c r="J294" s="218"/>
      <c r="K294" s="218"/>
      <c r="L294" s="218"/>
      <c r="M294" s="2"/>
      <c r="N294" s="2"/>
      <c r="O294" s="2"/>
      <c r="AA294" s="2"/>
      <c r="AB294" s="2"/>
    </row>
    <row r="295" spans="4:28" s="1" customFormat="1" x14ac:dyDescent="0.2">
      <c r="D295" s="228"/>
      <c r="E295" s="218"/>
      <c r="F295" s="218"/>
      <c r="G295" s="218"/>
      <c r="H295" s="218"/>
      <c r="I295" s="218"/>
      <c r="J295" s="218"/>
      <c r="K295" s="218"/>
      <c r="L295" s="218"/>
      <c r="M295" s="2"/>
      <c r="N295" s="2"/>
      <c r="O295" s="2"/>
      <c r="AA295" s="2"/>
      <c r="AB295" s="2"/>
    </row>
    <row r="296" spans="4:28" s="1" customFormat="1" x14ac:dyDescent="0.2">
      <c r="D296" s="228"/>
      <c r="E296" s="218"/>
      <c r="F296" s="218"/>
      <c r="G296" s="218"/>
      <c r="H296" s="218"/>
      <c r="I296" s="218"/>
      <c r="J296" s="218"/>
      <c r="K296" s="218"/>
      <c r="L296" s="218"/>
      <c r="M296" s="2"/>
      <c r="N296" s="2"/>
      <c r="O296" s="2"/>
      <c r="AA296" s="2"/>
      <c r="AB296" s="2"/>
    </row>
    <row r="297" spans="4:28" s="1" customFormat="1" x14ac:dyDescent="0.2">
      <c r="D297" s="228"/>
      <c r="E297" s="218"/>
      <c r="F297" s="218"/>
      <c r="G297" s="218"/>
      <c r="H297" s="218"/>
      <c r="I297" s="218"/>
      <c r="J297" s="218"/>
      <c r="K297" s="218"/>
      <c r="L297" s="218"/>
      <c r="M297" s="2"/>
      <c r="N297" s="2"/>
      <c r="O297" s="2"/>
      <c r="AA297" s="2"/>
      <c r="AB297" s="2"/>
    </row>
    <row r="298" spans="4:28" s="1" customFormat="1" x14ac:dyDescent="0.2">
      <c r="D298" s="228"/>
      <c r="E298" s="218"/>
      <c r="F298" s="218"/>
      <c r="G298" s="218"/>
      <c r="H298" s="218"/>
      <c r="I298" s="218"/>
      <c r="J298" s="218"/>
      <c r="K298" s="218"/>
      <c r="L298" s="218"/>
      <c r="M298" s="2"/>
      <c r="N298" s="2"/>
      <c r="O298" s="2"/>
      <c r="AA298" s="2"/>
      <c r="AB298" s="2"/>
    </row>
    <row r="299" spans="4:28" s="1" customFormat="1" x14ac:dyDescent="0.2">
      <c r="D299" s="228"/>
      <c r="E299" s="218"/>
      <c r="F299" s="218"/>
      <c r="G299" s="218"/>
      <c r="H299" s="218"/>
      <c r="I299" s="218"/>
      <c r="J299" s="218"/>
      <c r="K299" s="218"/>
      <c r="L299" s="218"/>
      <c r="M299" s="2"/>
      <c r="N299" s="2"/>
      <c r="O299" s="2"/>
      <c r="AA299" s="2"/>
      <c r="AB299" s="2"/>
    </row>
    <row r="300" spans="4:28" s="1" customFormat="1" x14ac:dyDescent="0.2">
      <c r="D300" s="228"/>
      <c r="E300" s="218"/>
      <c r="F300" s="218"/>
      <c r="G300" s="218"/>
      <c r="H300" s="218"/>
      <c r="I300" s="218"/>
      <c r="J300" s="218"/>
      <c r="K300" s="218"/>
      <c r="L300" s="218"/>
      <c r="M300" s="2"/>
      <c r="N300" s="2"/>
      <c r="O300" s="2"/>
      <c r="AA300" s="2"/>
      <c r="AB300" s="2"/>
    </row>
    <row r="301" spans="4:28" s="1" customFormat="1" x14ac:dyDescent="0.2">
      <c r="D301" s="228"/>
      <c r="E301" s="218"/>
      <c r="F301" s="218"/>
      <c r="G301" s="218"/>
      <c r="H301" s="218"/>
      <c r="I301" s="218"/>
      <c r="J301" s="218"/>
      <c r="K301" s="218"/>
      <c r="L301" s="218"/>
      <c r="M301" s="2"/>
      <c r="N301" s="2"/>
      <c r="O301" s="2"/>
      <c r="AA301" s="2"/>
      <c r="AB301" s="2"/>
    </row>
    <row r="302" spans="4:28" s="1" customFormat="1" x14ac:dyDescent="0.2">
      <c r="D302" s="228"/>
      <c r="E302" s="218"/>
      <c r="F302" s="218"/>
      <c r="G302" s="218"/>
      <c r="H302" s="218"/>
      <c r="I302" s="218"/>
      <c r="J302" s="218"/>
      <c r="K302" s="218"/>
      <c r="L302" s="218"/>
      <c r="M302" s="2"/>
      <c r="N302" s="2"/>
      <c r="O302" s="2"/>
      <c r="AA302" s="2"/>
      <c r="AB302" s="2"/>
    </row>
    <row r="303" spans="4:28" s="1" customFormat="1" x14ac:dyDescent="0.2">
      <c r="D303" s="228"/>
      <c r="E303" s="218"/>
      <c r="F303" s="218"/>
      <c r="G303" s="218"/>
      <c r="H303" s="218"/>
      <c r="I303" s="218"/>
      <c r="J303" s="218"/>
      <c r="K303" s="218"/>
      <c r="L303" s="218"/>
      <c r="M303" s="2"/>
      <c r="N303" s="2"/>
      <c r="O303" s="2"/>
      <c r="AA303" s="2"/>
      <c r="AB303" s="2"/>
    </row>
    <row r="304" spans="4:28" s="1" customFormat="1" x14ac:dyDescent="0.2">
      <c r="D304" s="228"/>
      <c r="E304" s="218"/>
      <c r="F304" s="218"/>
      <c r="G304" s="218"/>
      <c r="H304" s="218"/>
      <c r="I304" s="218"/>
      <c r="J304" s="218"/>
      <c r="K304" s="218"/>
      <c r="L304" s="218"/>
      <c r="M304" s="2"/>
      <c r="N304" s="2"/>
      <c r="O304" s="2"/>
      <c r="AA304" s="2"/>
      <c r="AB304" s="2"/>
    </row>
    <row r="305" spans="4:28" s="1" customFormat="1" x14ac:dyDescent="0.2">
      <c r="D305" s="228"/>
      <c r="E305" s="218"/>
      <c r="F305" s="218"/>
      <c r="G305" s="218"/>
      <c r="H305" s="218"/>
      <c r="I305" s="218"/>
      <c r="J305" s="218"/>
      <c r="K305" s="218"/>
      <c r="L305" s="218"/>
      <c r="M305" s="2"/>
      <c r="N305" s="2"/>
      <c r="O305" s="2"/>
      <c r="AA305" s="2"/>
      <c r="AB305" s="2"/>
    </row>
    <row r="306" spans="4:28" s="1" customFormat="1" x14ac:dyDescent="0.2">
      <c r="D306" s="228"/>
      <c r="E306" s="218"/>
      <c r="F306" s="218"/>
      <c r="G306" s="218"/>
      <c r="H306" s="218"/>
      <c r="I306" s="218"/>
      <c r="J306" s="218"/>
      <c r="K306" s="218"/>
      <c r="L306" s="218"/>
      <c r="M306" s="2"/>
      <c r="N306" s="2"/>
      <c r="O306" s="2"/>
      <c r="AA306" s="2"/>
      <c r="AB306" s="2"/>
    </row>
    <row r="307" spans="4:28" s="1" customFormat="1" x14ac:dyDescent="0.2">
      <c r="D307" s="228"/>
      <c r="E307" s="218"/>
      <c r="F307" s="218"/>
      <c r="G307" s="218"/>
      <c r="H307" s="218"/>
      <c r="I307" s="218"/>
      <c r="J307" s="218"/>
      <c r="K307" s="218"/>
      <c r="L307" s="218"/>
      <c r="M307" s="2"/>
      <c r="N307" s="2"/>
      <c r="O307" s="2"/>
      <c r="AA307" s="2"/>
      <c r="AB307" s="2"/>
    </row>
    <row r="308" spans="4:28" s="1" customFormat="1" x14ac:dyDescent="0.2">
      <c r="D308" s="228"/>
      <c r="E308" s="218"/>
      <c r="F308" s="218"/>
      <c r="G308" s="218"/>
      <c r="H308" s="218"/>
      <c r="I308" s="218"/>
      <c r="J308" s="218"/>
      <c r="K308" s="218"/>
      <c r="L308" s="218"/>
      <c r="M308" s="2"/>
      <c r="N308" s="2"/>
      <c r="O308" s="2"/>
      <c r="AA308" s="2"/>
      <c r="AB308" s="2"/>
    </row>
    <row r="309" spans="4:28" s="1" customFormat="1" x14ac:dyDescent="0.2">
      <c r="D309" s="228"/>
      <c r="E309" s="218"/>
      <c r="F309" s="218"/>
      <c r="G309" s="218"/>
      <c r="H309" s="218"/>
      <c r="I309" s="218"/>
      <c r="J309" s="218"/>
      <c r="K309" s="218"/>
      <c r="L309" s="218"/>
      <c r="M309" s="2"/>
      <c r="N309" s="2"/>
      <c r="O309" s="2"/>
      <c r="AA309" s="2"/>
      <c r="AB309" s="2"/>
    </row>
    <row r="310" spans="4:28" s="1" customFormat="1" x14ac:dyDescent="0.2">
      <c r="D310" s="228"/>
      <c r="E310" s="218"/>
      <c r="F310" s="218"/>
      <c r="G310" s="218"/>
      <c r="H310" s="218"/>
      <c r="I310" s="218"/>
      <c r="J310" s="218"/>
      <c r="K310" s="218"/>
      <c r="L310" s="218"/>
      <c r="M310" s="2"/>
      <c r="N310" s="2"/>
      <c r="O310" s="2"/>
      <c r="AA310" s="2"/>
      <c r="AB310" s="2"/>
    </row>
    <row r="311" spans="4:28" s="1" customFormat="1" x14ac:dyDescent="0.2">
      <c r="D311" s="228"/>
      <c r="E311" s="218"/>
      <c r="F311" s="218"/>
      <c r="G311" s="218"/>
      <c r="H311" s="218"/>
      <c r="I311" s="218"/>
      <c r="J311" s="218"/>
      <c r="K311" s="218"/>
      <c r="L311" s="218"/>
      <c r="M311" s="2"/>
      <c r="N311" s="2"/>
      <c r="O311" s="2"/>
      <c r="AA311" s="2"/>
      <c r="AB311" s="2"/>
    </row>
    <row r="312" spans="4:28" s="1" customFormat="1" x14ac:dyDescent="0.2">
      <c r="D312" s="228"/>
      <c r="E312" s="218"/>
      <c r="F312" s="218"/>
      <c r="G312" s="218"/>
      <c r="H312" s="218"/>
      <c r="I312" s="218"/>
      <c r="J312" s="218"/>
      <c r="K312" s="218"/>
      <c r="L312" s="218"/>
      <c r="M312" s="2"/>
      <c r="N312" s="2"/>
      <c r="O312" s="2"/>
      <c r="AA312" s="2"/>
      <c r="AB312" s="2"/>
    </row>
    <row r="313" spans="4:28" s="1" customFormat="1" x14ac:dyDescent="0.2">
      <c r="D313" s="228"/>
      <c r="E313" s="218"/>
      <c r="F313" s="218"/>
      <c r="G313" s="218"/>
      <c r="H313" s="218"/>
      <c r="I313" s="218"/>
      <c r="J313" s="218"/>
      <c r="K313" s="218"/>
      <c r="L313" s="218"/>
      <c r="M313" s="2"/>
      <c r="N313" s="2"/>
      <c r="O313" s="2"/>
      <c r="AA313" s="2"/>
      <c r="AB313" s="2"/>
    </row>
    <row r="314" spans="4:28" s="1" customFormat="1" x14ac:dyDescent="0.2">
      <c r="D314" s="228"/>
      <c r="E314" s="218"/>
      <c r="F314" s="218"/>
      <c r="G314" s="218"/>
      <c r="H314" s="218"/>
      <c r="I314" s="218"/>
      <c r="J314" s="218"/>
      <c r="K314" s="218"/>
      <c r="L314" s="218"/>
      <c r="M314" s="2"/>
      <c r="N314" s="2"/>
      <c r="O314" s="2"/>
      <c r="AA314" s="2"/>
      <c r="AB314" s="2"/>
    </row>
    <row r="315" spans="4:28" s="1" customFormat="1" x14ac:dyDescent="0.2">
      <c r="D315" s="228"/>
      <c r="E315" s="218"/>
      <c r="F315" s="218"/>
      <c r="G315" s="218"/>
      <c r="H315" s="218"/>
      <c r="I315" s="218"/>
      <c r="J315" s="218"/>
      <c r="K315" s="218"/>
      <c r="L315" s="218"/>
      <c r="M315" s="2"/>
      <c r="N315" s="2"/>
      <c r="O315" s="2"/>
      <c r="AA315" s="2"/>
      <c r="AB315" s="2"/>
    </row>
    <row r="316" spans="4:28" s="1" customFormat="1" x14ac:dyDescent="0.2">
      <c r="D316" s="228"/>
      <c r="E316" s="218"/>
      <c r="F316" s="218"/>
      <c r="G316" s="218"/>
      <c r="H316" s="218"/>
      <c r="I316" s="218"/>
      <c r="J316" s="218"/>
      <c r="K316" s="218"/>
      <c r="L316" s="218"/>
      <c r="M316" s="2"/>
      <c r="N316" s="2"/>
      <c r="O316" s="2"/>
      <c r="AA316" s="2"/>
      <c r="AB316" s="2"/>
    </row>
    <row r="317" spans="4:28" s="1" customFormat="1" x14ac:dyDescent="0.2">
      <c r="D317" s="228"/>
      <c r="E317" s="218"/>
      <c r="F317" s="218"/>
      <c r="G317" s="218"/>
      <c r="H317" s="218"/>
      <c r="I317" s="218"/>
      <c r="J317" s="218"/>
      <c r="K317" s="218"/>
      <c r="L317" s="218"/>
      <c r="M317" s="2"/>
      <c r="N317" s="2"/>
      <c r="O317" s="2"/>
      <c r="AA317" s="2"/>
      <c r="AB317" s="2"/>
    </row>
    <row r="318" spans="4:28" s="1" customFormat="1" x14ac:dyDescent="0.2">
      <c r="D318" s="228"/>
      <c r="E318" s="218"/>
      <c r="F318" s="218"/>
      <c r="G318" s="218"/>
      <c r="H318" s="218"/>
      <c r="I318" s="218"/>
      <c r="J318" s="218"/>
      <c r="K318" s="218"/>
      <c r="L318" s="218"/>
      <c r="M318" s="2"/>
      <c r="N318" s="2"/>
      <c r="O318" s="2"/>
      <c r="AA318" s="2"/>
      <c r="AB318" s="2"/>
    </row>
    <row r="319" spans="4:28" s="1" customFormat="1" x14ac:dyDescent="0.2">
      <c r="D319" s="228"/>
      <c r="E319" s="218"/>
      <c r="F319" s="218"/>
      <c r="G319" s="218"/>
      <c r="H319" s="218"/>
      <c r="I319" s="218"/>
      <c r="J319" s="218"/>
      <c r="K319" s="218"/>
      <c r="L319" s="218"/>
      <c r="M319" s="2"/>
      <c r="N319" s="2"/>
      <c r="O319" s="2"/>
      <c r="AA319" s="2"/>
      <c r="AB319" s="2"/>
    </row>
    <row r="320" spans="4:28" s="1" customFormat="1" x14ac:dyDescent="0.2">
      <c r="D320" s="228"/>
      <c r="E320" s="218"/>
      <c r="F320" s="218"/>
      <c r="G320" s="218"/>
      <c r="H320" s="218"/>
      <c r="I320" s="218"/>
      <c r="J320" s="218"/>
      <c r="K320" s="218"/>
      <c r="L320" s="218"/>
      <c r="M320" s="2"/>
      <c r="N320" s="2"/>
      <c r="O320" s="2"/>
      <c r="AA320" s="2"/>
      <c r="AB320" s="2"/>
    </row>
    <row r="321" spans="4:28" s="1" customFormat="1" x14ac:dyDescent="0.2">
      <c r="D321" s="228"/>
      <c r="E321" s="218"/>
      <c r="F321" s="218"/>
      <c r="G321" s="218"/>
      <c r="H321" s="218"/>
      <c r="I321" s="218"/>
      <c r="J321" s="218"/>
      <c r="K321" s="218"/>
      <c r="L321" s="218"/>
      <c r="M321" s="2"/>
      <c r="N321" s="2"/>
      <c r="O321" s="2"/>
      <c r="AA321" s="2"/>
      <c r="AB321" s="2"/>
    </row>
    <row r="322" spans="4:28" s="1" customFormat="1" x14ac:dyDescent="0.2">
      <c r="D322" s="228"/>
      <c r="E322" s="218"/>
      <c r="F322" s="218"/>
      <c r="G322" s="218"/>
      <c r="H322" s="218"/>
      <c r="I322" s="218"/>
      <c r="J322" s="218"/>
      <c r="K322" s="218"/>
      <c r="L322" s="218"/>
      <c r="M322" s="2"/>
      <c r="N322" s="2"/>
      <c r="O322" s="2"/>
      <c r="AA322" s="2"/>
      <c r="AB322" s="2"/>
    </row>
    <row r="323" spans="4:28" s="1" customFormat="1" x14ac:dyDescent="0.2">
      <c r="D323" s="228"/>
      <c r="E323" s="218"/>
      <c r="F323" s="218"/>
      <c r="G323" s="218"/>
      <c r="H323" s="218"/>
      <c r="I323" s="218"/>
      <c r="J323" s="218"/>
      <c r="K323" s="218"/>
      <c r="L323" s="218"/>
      <c r="M323" s="2"/>
      <c r="N323" s="2"/>
      <c r="O323" s="2"/>
      <c r="AA323" s="2"/>
      <c r="AB323" s="2"/>
    </row>
    <row r="324" spans="4:28" s="1" customFormat="1" x14ac:dyDescent="0.2">
      <c r="D324" s="228"/>
      <c r="E324" s="218"/>
      <c r="F324" s="218"/>
      <c r="G324" s="218"/>
      <c r="H324" s="218"/>
      <c r="I324" s="218"/>
      <c r="J324" s="218"/>
      <c r="K324" s="218"/>
      <c r="L324" s="218"/>
      <c r="M324" s="2"/>
      <c r="N324" s="2"/>
      <c r="O324" s="2"/>
      <c r="AA324" s="2"/>
      <c r="AB324" s="2"/>
    </row>
  </sheetData>
  <mergeCells count="54">
    <mergeCell ref="C9:C10"/>
    <mergeCell ref="AD6:AF6"/>
    <mergeCell ref="C18:C19"/>
    <mergeCell ref="C36:C37"/>
    <mergeCell ref="C27:C28"/>
    <mergeCell ref="D18:E18"/>
    <mergeCell ref="F18:G18"/>
    <mergeCell ref="H18:I18"/>
    <mergeCell ref="J18:K18"/>
    <mergeCell ref="D9:E9"/>
    <mergeCell ref="F9:G9"/>
    <mergeCell ref="H9:I9"/>
    <mergeCell ref="J9:K9"/>
    <mergeCell ref="J27:K27"/>
    <mergeCell ref="J36:K36"/>
    <mergeCell ref="H36:I36"/>
    <mergeCell ref="H27:I27"/>
    <mergeCell ref="H55:I55"/>
    <mergeCell ref="J55:K55"/>
    <mergeCell ref="C46:C47"/>
    <mergeCell ref="H73:I73"/>
    <mergeCell ref="J73:K73"/>
    <mergeCell ref="C55:C56"/>
    <mergeCell ref="C64:C65"/>
    <mergeCell ref="C73:C74"/>
    <mergeCell ref="J46:K46"/>
    <mergeCell ref="H46:I46"/>
    <mergeCell ref="F55:G55"/>
    <mergeCell ref="D55:E55"/>
    <mergeCell ref="D64:E64"/>
    <mergeCell ref="F64:G64"/>
    <mergeCell ref="F73:G73"/>
    <mergeCell ref="D27:E27"/>
    <mergeCell ref="F27:G27"/>
    <mergeCell ref="F36:G36"/>
    <mergeCell ref="D36:E36"/>
    <mergeCell ref="D46:E46"/>
    <mergeCell ref="F46:G46"/>
    <mergeCell ref="C102:C103"/>
    <mergeCell ref="C104:C105"/>
    <mergeCell ref="C106:C107"/>
    <mergeCell ref="D82:E82"/>
    <mergeCell ref="J64:K64"/>
    <mergeCell ref="H64:I64"/>
    <mergeCell ref="F82:G82"/>
    <mergeCell ref="F92:G92"/>
    <mergeCell ref="D92:E92"/>
    <mergeCell ref="H92:I92"/>
    <mergeCell ref="H82:I82"/>
    <mergeCell ref="J82:K82"/>
    <mergeCell ref="C92:C93"/>
    <mergeCell ref="C82:C83"/>
    <mergeCell ref="J92:K92"/>
    <mergeCell ref="D73:E73"/>
  </mergeCells>
  <conditionalFormatting sqref="C9 L9 E10 G10 I10 K10:O10 C18 L18:L19 E19 G19 I19 K19 C27 L27 E28 G28 I28 K28:O28 C36 L36 E37 G37 I37 K37:O37 C46 L46 E47 G47 I47 K47 C55 L55 E56 G56 I56 K56 C64 L64 E65 G65 I65 K65 C73 L73 E74 G74 I74 K74 C82 L82 E83 G83 I83 K83:O83 C92 L92 E93 G93 I93 K93:O93 C102">
    <cfRule type="cellIs" dxfId="4" priority="11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WVW54"/>
  <sheetViews>
    <sheetView showGridLines="0" zoomScale="90" zoomScaleNormal="90" workbookViewId="0">
      <selection activeCell="F13" sqref="F13"/>
    </sheetView>
  </sheetViews>
  <sheetFormatPr baseColWidth="10" defaultColWidth="0" defaultRowHeight="11.25" x14ac:dyDescent="0.25"/>
  <cols>
    <col min="1" max="1" width="1.5703125" style="18" customWidth="1"/>
    <col min="2" max="2" width="1.5703125" style="17" customWidth="1"/>
    <col min="3" max="3" width="39.85546875" style="18" customWidth="1"/>
    <col min="4" max="4" width="12" style="18" customWidth="1"/>
    <col min="5" max="5" width="14" style="18" customWidth="1"/>
    <col min="6" max="7" width="14" style="19" customWidth="1"/>
    <col min="8" max="12" width="14" style="18" customWidth="1"/>
    <col min="13" max="13" width="1.5703125" style="18" customWidth="1"/>
    <col min="14" max="14" width="1.85546875" style="18" customWidth="1"/>
    <col min="15" max="15" width="12.5703125" style="18" hidden="1"/>
    <col min="16" max="257" width="10.42578125" style="18" hidden="1"/>
    <col min="258" max="258" width="5.85546875" style="18" hidden="1"/>
    <col min="259" max="259" width="44.5703125" style="18" hidden="1"/>
    <col min="260" max="260" width="14.85546875" style="18" hidden="1"/>
    <col min="261" max="268" width="16" style="18" hidden="1"/>
    <col min="269" max="269" width="4.85546875" style="18" hidden="1"/>
    <col min="270" max="271" width="12.5703125" style="18" hidden="1"/>
    <col min="272" max="513" width="10.42578125" style="18" hidden="1"/>
    <col min="514" max="514" width="5.85546875" style="18" hidden="1"/>
    <col min="515" max="515" width="44.5703125" style="18" hidden="1"/>
    <col min="516" max="516" width="14.85546875" style="18" hidden="1"/>
    <col min="517" max="524" width="16" style="18" hidden="1"/>
    <col min="525" max="525" width="4.85546875" style="18" hidden="1"/>
    <col min="526" max="527" width="12.5703125" style="18" hidden="1"/>
    <col min="528" max="769" width="10.42578125" style="18" hidden="1"/>
    <col min="770" max="770" width="5.85546875" style="18" hidden="1"/>
    <col min="771" max="771" width="44.5703125" style="18" hidden="1"/>
    <col min="772" max="772" width="14.85546875" style="18" hidden="1"/>
    <col min="773" max="780" width="16" style="18" hidden="1"/>
    <col min="781" max="781" width="4.85546875" style="18" hidden="1"/>
    <col min="782" max="783" width="12.5703125" style="18" hidden="1"/>
    <col min="784" max="1025" width="10.42578125" style="18" hidden="1"/>
    <col min="1026" max="1026" width="5.85546875" style="18" hidden="1"/>
    <col min="1027" max="1027" width="44.5703125" style="18" hidden="1"/>
    <col min="1028" max="1028" width="14.85546875" style="18" hidden="1"/>
    <col min="1029" max="1036" width="16" style="18" hidden="1"/>
    <col min="1037" max="1037" width="4.85546875" style="18" hidden="1"/>
    <col min="1038" max="1039" width="12.5703125" style="18" hidden="1"/>
    <col min="1040" max="1281" width="10.42578125" style="18" hidden="1"/>
    <col min="1282" max="1282" width="5.85546875" style="18" hidden="1"/>
    <col min="1283" max="1283" width="44.5703125" style="18" hidden="1"/>
    <col min="1284" max="1284" width="14.85546875" style="18" hidden="1"/>
    <col min="1285" max="1292" width="16" style="18" hidden="1"/>
    <col min="1293" max="1293" width="4.85546875" style="18" hidden="1"/>
    <col min="1294" max="1295" width="12.5703125" style="18" hidden="1"/>
    <col min="1296" max="1537" width="10.42578125" style="18" hidden="1"/>
    <col min="1538" max="1538" width="5.85546875" style="18" hidden="1"/>
    <col min="1539" max="1539" width="44.5703125" style="18" hidden="1"/>
    <col min="1540" max="1540" width="14.85546875" style="18" hidden="1"/>
    <col min="1541" max="1548" width="16" style="18" hidden="1"/>
    <col min="1549" max="1549" width="4.85546875" style="18" hidden="1"/>
    <col min="1550" max="1551" width="12.5703125" style="18" hidden="1"/>
    <col min="1552" max="1793" width="10.42578125" style="18" hidden="1"/>
    <col min="1794" max="1794" width="5.85546875" style="18" hidden="1"/>
    <col min="1795" max="1795" width="44.5703125" style="18" hidden="1"/>
    <col min="1796" max="1796" width="14.85546875" style="18" hidden="1"/>
    <col min="1797" max="1804" width="16" style="18" hidden="1"/>
    <col min="1805" max="1805" width="4.85546875" style="18" hidden="1"/>
    <col min="1806" max="1807" width="12.5703125" style="18" hidden="1"/>
    <col min="1808" max="2049" width="10.42578125" style="18" hidden="1"/>
    <col min="2050" max="2050" width="5.85546875" style="18" hidden="1"/>
    <col min="2051" max="2051" width="44.5703125" style="18" hidden="1"/>
    <col min="2052" max="2052" width="14.85546875" style="18" hidden="1"/>
    <col min="2053" max="2060" width="16" style="18" hidden="1"/>
    <col min="2061" max="2061" width="4.85546875" style="18" hidden="1"/>
    <col min="2062" max="2063" width="12.5703125" style="18" hidden="1"/>
    <col min="2064" max="2305" width="10.42578125" style="18" hidden="1"/>
    <col min="2306" max="2306" width="5.85546875" style="18" hidden="1"/>
    <col min="2307" max="2307" width="44.5703125" style="18" hidden="1"/>
    <col min="2308" max="2308" width="14.85546875" style="18" hidden="1"/>
    <col min="2309" max="2316" width="16" style="18" hidden="1"/>
    <col min="2317" max="2317" width="4.85546875" style="18" hidden="1"/>
    <col min="2318" max="2319" width="12.5703125" style="18" hidden="1"/>
    <col min="2320" max="2561" width="10.42578125" style="18" hidden="1"/>
    <col min="2562" max="2562" width="5.85546875" style="18" hidden="1"/>
    <col min="2563" max="2563" width="44.5703125" style="18" hidden="1"/>
    <col min="2564" max="2564" width="14.85546875" style="18" hidden="1"/>
    <col min="2565" max="2572" width="16" style="18" hidden="1"/>
    <col min="2573" max="2573" width="4.85546875" style="18" hidden="1"/>
    <col min="2574" max="2575" width="12.5703125" style="18" hidden="1"/>
    <col min="2576" max="2817" width="10.42578125" style="18" hidden="1"/>
    <col min="2818" max="2818" width="5.85546875" style="18" hidden="1"/>
    <col min="2819" max="2819" width="44.5703125" style="18" hidden="1"/>
    <col min="2820" max="2820" width="14.85546875" style="18" hidden="1"/>
    <col min="2821" max="2828" width="16" style="18" hidden="1"/>
    <col min="2829" max="2829" width="4.85546875" style="18" hidden="1"/>
    <col min="2830" max="2831" width="12.5703125" style="18" hidden="1"/>
    <col min="2832" max="3073" width="10.42578125" style="18" hidden="1"/>
    <col min="3074" max="3074" width="5.85546875" style="18" hidden="1"/>
    <col min="3075" max="3075" width="44.5703125" style="18" hidden="1"/>
    <col min="3076" max="3076" width="14.85546875" style="18" hidden="1"/>
    <col min="3077" max="3084" width="16" style="18" hidden="1"/>
    <col min="3085" max="3085" width="4.85546875" style="18" hidden="1"/>
    <col min="3086" max="3087" width="12.5703125" style="18" hidden="1"/>
    <col min="3088" max="3329" width="10.42578125" style="18" hidden="1"/>
    <col min="3330" max="3330" width="5.85546875" style="18" hidden="1"/>
    <col min="3331" max="3331" width="44.5703125" style="18" hidden="1"/>
    <col min="3332" max="3332" width="14.85546875" style="18" hidden="1"/>
    <col min="3333" max="3340" width="16" style="18" hidden="1"/>
    <col min="3341" max="3341" width="4.85546875" style="18" hidden="1"/>
    <col min="3342" max="3343" width="12.5703125" style="18" hidden="1"/>
    <col min="3344" max="3585" width="10.42578125" style="18" hidden="1"/>
    <col min="3586" max="3586" width="5.85546875" style="18" hidden="1"/>
    <col min="3587" max="3587" width="44.5703125" style="18" hidden="1"/>
    <col min="3588" max="3588" width="14.85546875" style="18" hidden="1"/>
    <col min="3589" max="3596" width="16" style="18" hidden="1"/>
    <col min="3597" max="3597" width="4.85546875" style="18" hidden="1"/>
    <col min="3598" max="3599" width="12.5703125" style="18" hidden="1"/>
    <col min="3600" max="3841" width="10.42578125" style="18" hidden="1"/>
    <col min="3842" max="3842" width="5.85546875" style="18" hidden="1"/>
    <col min="3843" max="3843" width="44.5703125" style="18" hidden="1"/>
    <col min="3844" max="3844" width="14.85546875" style="18" hidden="1"/>
    <col min="3845" max="3852" width="16" style="18" hidden="1"/>
    <col min="3853" max="3853" width="4.85546875" style="18" hidden="1"/>
    <col min="3854" max="3855" width="12.5703125" style="18" hidden="1"/>
    <col min="3856" max="4097" width="10.42578125" style="18" hidden="1"/>
    <col min="4098" max="4098" width="5.85546875" style="18" hidden="1"/>
    <col min="4099" max="4099" width="44.5703125" style="18" hidden="1"/>
    <col min="4100" max="4100" width="14.85546875" style="18" hidden="1"/>
    <col min="4101" max="4108" width="16" style="18" hidden="1"/>
    <col min="4109" max="4109" width="4.85546875" style="18" hidden="1"/>
    <col min="4110" max="4111" width="12.5703125" style="18" hidden="1"/>
    <col min="4112" max="4353" width="10.42578125" style="18" hidden="1"/>
    <col min="4354" max="4354" width="5.85546875" style="18" hidden="1"/>
    <col min="4355" max="4355" width="44.5703125" style="18" hidden="1"/>
    <col min="4356" max="4356" width="14.85546875" style="18" hidden="1"/>
    <col min="4357" max="4364" width="16" style="18" hidden="1"/>
    <col min="4365" max="4365" width="4.85546875" style="18" hidden="1"/>
    <col min="4366" max="4367" width="12.5703125" style="18" hidden="1"/>
    <col min="4368" max="4609" width="10.42578125" style="18" hidden="1"/>
    <col min="4610" max="4610" width="5.85546875" style="18" hidden="1"/>
    <col min="4611" max="4611" width="44.5703125" style="18" hidden="1"/>
    <col min="4612" max="4612" width="14.85546875" style="18" hidden="1"/>
    <col min="4613" max="4620" width="16" style="18" hidden="1"/>
    <col min="4621" max="4621" width="4.85546875" style="18" hidden="1"/>
    <col min="4622" max="4623" width="12.5703125" style="18" hidden="1"/>
    <col min="4624" max="4865" width="10.42578125" style="18" hidden="1"/>
    <col min="4866" max="4866" width="5.85546875" style="18" hidden="1"/>
    <col min="4867" max="4867" width="44.5703125" style="18" hidden="1"/>
    <col min="4868" max="4868" width="14.85546875" style="18" hidden="1"/>
    <col min="4869" max="4876" width="16" style="18" hidden="1"/>
    <col min="4877" max="4877" width="4.85546875" style="18" hidden="1"/>
    <col min="4878" max="4879" width="12.5703125" style="18" hidden="1"/>
    <col min="4880" max="5121" width="10.42578125" style="18" hidden="1"/>
    <col min="5122" max="5122" width="5.85546875" style="18" hidden="1"/>
    <col min="5123" max="5123" width="44.5703125" style="18" hidden="1"/>
    <col min="5124" max="5124" width="14.85546875" style="18" hidden="1"/>
    <col min="5125" max="5132" width="16" style="18" hidden="1"/>
    <col min="5133" max="5133" width="4.85546875" style="18" hidden="1"/>
    <col min="5134" max="5135" width="12.5703125" style="18" hidden="1"/>
    <col min="5136" max="5377" width="10.42578125" style="18" hidden="1"/>
    <col min="5378" max="5378" width="5.85546875" style="18" hidden="1"/>
    <col min="5379" max="5379" width="44.5703125" style="18" hidden="1"/>
    <col min="5380" max="5380" width="14.85546875" style="18" hidden="1"/>
    <col min="5381" max="5388" width="16" style="18" hidden="1"/>
    <col min="5389" max="5389" width="4.85546875" style="18" hidden="1"/>
    <col min="5390" max="5391" width="12.5703125" style="18" hidden="1"/>
    <col min="5392" max="5633" width="10.42578125" style="18" hidden="1"/>
    <col min="5634" max="5634" width="5.85546875" style="18" hidden="1"/>
    <col min="5635" max="5635" width="44.5703125" style="18" hidden="1"/>
    <col min="5636" max="5636" width="14.85546875" style="18" hidden="1"/>
    <col min="5637" max="5644" width="16" style="18" hidden="1"/>
    <col min="5645" max="5645" width="4.85546875" style="18" hidden="1"/>
    <col min="5646" max="5647" width="12.5703125" style="18" hidden="1"/>
    <col min="5648" max="5889" width="10.42578125" style="18" hidden="1"/>
    <col min="5890" max="5890" width="5.85546875" style="18" hidden="1"/>
    <col min="5891" max="5891" width="44.5703125" style="18" hidden="1"/>
    <col min="5892" max="5892" width="14.85546875" style="18" hidden="1"/>
    <col min="5893" max="5900" width="16" style="18" hidden="1"/>
    <col min="5901" max="5901" width="4.85546875" style="18" hidden="1"/>
    <col min="5902" max="5903" width="12.5703125" style="18" hidden="1"/>
    <col min="5904" max="6145" width="10.42578125" style="18" hidden="1"/>
    <col min="6146" max="6146" width="5.85546875" style="18" hidden="1"/>
    <col min="6147" max="6147" width="44.5703125" style="18" hidden="1"/>
    <col min="6148" max="6148" width="14.85546875" style="18" hidden="1"/>
    <col min="6149" max="6156" width="16" style="18" hidden="1"/>
    <col min="6157" max="6157" width="4.85546875" style="18" hidden="1"/>
    <col min="6158" max="6159" width="12.5703125" style="18" hidden="1"/>
    <col min="6160" max="6401" width="10.42578125" style="18" hidden="1"/>
    <col min="6402" max="6402" width="5.85546875" style="18" hidden="1"/>
    <col min="6403" max="6403" width="44.5703125" style="18" hidden="1"/>
    <col min="6404" max="6404" width="14.85546875" style="18" hidden="1"/>
    <col min="6405" max="6412" width="16" style="18" hidden="1"/>
    <col min="6413" max="6413" width="4.85546875" style="18" hidden="1"/>
    <col min="6414" max="6415" width="12.5703125" style="18" hidden="1"/>
    <col min="6416" max="6657" width="10.42578125" style="18" hidden="1"/>
    <col min="6658" max="6658" width="5.85546875" style="18" hidden="1"/>
    <col min="6659" max="6659" width="44.5703125" style="18" hidden="1"/>
    <col min="6660" max="6660" width="14.85546875" style="18" hidden="1"/>
    <col min="6661" max="6668" width="16" style="18" hidden="1"/>
    <col min="6669" max="6669" width="4.85546875" style="18" hidden="1"/>
    <col min="6670" max="6671" width="12.5703125" style="18" hidden="1"/>
    <col min="6672" max="6913" width="10.42578125" style="18" hidden="1"/>
    <col min="6914" max="6914" width="5.85546875" style="18" hidden="1"/>
    <col min="6915" max="6915" width="44.5703125" style="18" hidden="1"/>
    <col min="6916" max="6916" width="14.85546875" style="18" hidden="1"/>
    <col min="6917" max="6924" width="16" style="18" hidden="1"/>
    <col min="6925" max="6925" width="4.85546875" style="18" hidden="1"/>
    <col min="6926" max="6927" width="12.5703125" style="18" hidden="1"/>
    <col min="6928" max="7169" width="10.42578125" style="18" hidden="1"/>
    <col min="7170" max="7170" width="5.85546875" style="18" hidden="1"/>
    <col min="7171" max="7171" width="44.5703125" style="18" hidden="1"/>
    <col min="7172" max="7172" width="14.85546875" style="18" hidden="1"/>
    <col min="7173" max="7180" width="16" style="18" hidden="1"/>
    <col min="7181" max="7181" width="4.85546875" style="18" hidden="1"/>
    <col min="7182" max="7183" width="12.5703125" style="18" hidden="1"/>
    <col min="7184" max="7425" width="10.42578125" style="18" hidden="1"/>
    <col min="7426" max="7426" width="5.85546875" style="18" hidden="1"/>
    <col min="7427" max="7427" width="44.5703125" style="18" hidden="1"/>
    <col min="7428" max="7428" width="14.85546875" style="18" hidden="1"/>
    <col min="7429" max="7436" width="16" style="18" hidden="1"/>
    <col min="7437" max="7437" width="4.85546875" style="18" hidden="1"/>
    <col min="7438" max="7439" width="12.5703125" style="18" hidden="1"/>
    <col min="7440" max="7681" width="10.42578125" style="18" hidden="1"/>
    <col min="7682" max="7682" width="5.85546875" style="18" hidden="1"/>
    <col min="7683" max="7683" width="44.5703125" style="18" hidden="1"/>
    <col min="7684" max="7684" width="14.85546875" style="18" hidden="1"/>
    <col min="7685" max="7692" width="16" style="18" hidden="1"/>
    <col min="7693" max="7693" width="4.85546875" style="18" hidden="1"/>
    <col min="7694" max="7695" width="12.5703125" style="18" hidden="1"/>
    <col min="7696" max="7937" width="10.42578125" style="18" hidden="1"/>
    <col min="7938" max="7938" width="5.85546875" style="18" hidden="1"/>
    <col min="7939" max="7939" width="44.5703125" style="18" hidden="1"/>
    <col min="7940" max="7940" width="14.85546875" style="18" hidden="1"/>
    <col min="7941" max="7948" width="16" style="18" hidden="1"/>
    <col min="7949" max="7949" width="4.85546875" style="18" hidden="1"/>
    <col min="7950" max="7951" width="12.5703125" style="18" hidden="1"/>
    <col min="7952" max="8193" width="10.42578125" style="18" hidden="1"/>
    <col min="8194" max="8194" width="5.85546875" style="18" hidden="1"/>
    <col min="8195" max="8195" width="44.5703125" style="18" hidden="1"/>
    <col min="8196" max="8196" width="14.85546875" style="18" hidden="1"/>
    <col min="8197" max="8204" width="16" style="18" hidden="1"/>
    <col min="8205" max="8205" width="4.85546875" style="18" hidden="1"/>
    <col min="8206" max="8207" width="12.5703125" style="18" hidden="1"/>
    <col min="8208" max="8449" width="10.42578125" style="18" hidden="1"/>
    <col min="8450" max="8450" width="5.85546875" style="18" hidden="1"/>
    <col min="8451" max="8451" width="44.5703125" style="18" hidden="1"/>
    <col min="8452" max="8452" width="14.85546875" style="18" hidden="1"/>
    <col min="8453" max="8460" width="16" style="18" hidden="1"/>
    <col min="8461" max="8461" width="4.85546875" style="18" hidden="1"/>
    <col min="8462" max="8463" width="12.5703125" style="18" hidden="1"/>
    <col min="8464" max="8705" width="10.42578125" style="18" hidden="1"/>
    <col min="8706" max="8706" width="5.85546875" style="18" hidden="1"/>
    <col min="8707" max="8707" width="44.5703125" style="18" hidden="1"/>
    <col min="8708" max="8708" width="14.85546875" style="18" hidden="1"/>
    <col min="8709" max="8716" width="16" style="18" hidden="1"/>
    <col min="8717" max="8717" width="4.85546875" style="18" hidden="1"/>
    <col min="8718" max="8719" width="12.5703125" style="18" hidden="1"/>
    <col min="8720" max="8961" width="10.42578125" style="18" hidden="1"/>
    <col min="8962" max="8962" width="5.85546875" style="18" hidden="1"/>
    <col min="8963" max="8963" width="44.5703125" style="18" hidden="1"/>
    <col min="8964" max="8964" width="14.85546875" style="18" hidden="1"/>
    <col min="8965" max="8972" width="16" style="18" hidden="1"/>
    <col min="8973" max="8973" width="4.85546875" style="18" hidden="1"/>
    <col min="8974" max="8975" width="12.5703125" style="18" hidden="1"/>
    <col min="8976" max="9217" width="10.42578125" style="18" hidden="1"/>
    <col min="9218" max="9218" width="5.85546875" style="18" hidden="1"/>
    <col min="9219" max="9219" width="44.5703125" style="18" hidden="1"/>
    <col min="9220" max="9220" width="14.85546875" style="18" hidden="1"/>
    <col min="9221" max="9228" width="16" style="18" hidden="1"/>
    <col min="9229" max="9229" width="4.85546875" style="18" hidden="1"/>
    <col min="9230" max="9231" width="12.5703125" style="18" hidden="1"/>
    <col min="9232" max="9473" width="10.42578125" style="18" hidden="1"/>
    <col min="9474" max="9474" width="5.85546875" style="18" hidden="1"/>
    <col min="9475" max="9475" width="44.5703125" style="18" hidden="1"/>
    <col min="9476" max="9476" width="14.85546875" style="18" hidden="1"/>
    <col min="9477" max="9484" width="16" style="18" hidden="1"/>
    <col min="9485" max="9485" width="4.85546875" style="18" hidden="1"/>
    <col min="9486" max="9487" width="12.5703125" style="18" hidden="1"/>
    <col min="9488" max="9729" width="10.42578125" style="18" hidden="1"/>
    <col min="9730" max="9730" width="5.85546875" style="18" hidden="1"/>
    <col min="9731" max="9731" width="44.5703125" style="18" hidden="1"/>
    <col min="9732" max="9732" width="14.85546875" style="18" hidden="1"/>
    <col min="9733" max="9740" width="16" style="18" hidden="1"/>
    <col min="9741" max="9741" width="4.85546875" style="18" hidden="1"/>
    <col min="9742" max="9743" width="12.5703125" style="18" hidden="1"/>
    <col min="9744" max="9985" width="10.42578125" style="18" hidden="1"/>
    <col min="9986" max="9986" width="5.85546875" style="18" hidden="1"/>
    <col min="9987" max="9987" width="44.5703125" style="18" hidden="1"/>
    <col min="9988" max="9988" width="14.85546875" style="18" hidden="1"/>
    <col min="9989" max="9996" width="16" style="18" hidden="1"/>
    <col min="9997" max="9997" width="4.85546875" style="18" hidden="1"/>
    <col min="9998" max="9999" width="12.5703125" style="18" hidden="1"/>
    <col min="10000" max="10241" width="10.42578125" style="18" hidden="1"/>
    <col min="10242" max="10242" width="5.85546875" style="18" hidden="1"/>
    <col min="10243" max="10243" width="44.5703125" style="18" hidden="1"/>
    <col min="10244" max="10244" width="14.85546875" style="18" hidden="1"/>
    <col min="10245" max="10252" width="16" style="18" hidden="1"/>
    <col min="10253" max="10253" width="4.85546875" style="18" hidden="1"/>
    <col min="10254" max="10255" width="12.5703125" style="18" hidden="1"/>
    <col min="10256" max="10497" width="10.42578125" style="18" hidden="1"/>
    <col min="10498" max="10498" width="5.85546875" style="18" hidden="1"/>
    <col min="10499" max="10499" width="44.5703125" style="18" hidden="1"/>
    <col min="10500" max="10500" width="14.85546875" style="18" hidden="1"/>
    <col min="10501" max="10508" width="16" style="18" hidden="1"/>
    <col min="10509" max="10509" width="4.85546875" style="18" hidden="1"/>
    <col min="10510" max="10511" width="12.5703125" style="18" hidden="1"/>
    <col min="10512" max="10753" width="10.42578125" style="18" hidden="1"/>
    <col min="10754" max="10754" width="5.85546875" style="18" hidden="1"/>
    <col min="10755" max="10755" width="44.5703125" style="18" hidden="1"/>
    <col min="10756" max="10756" width="14.85546875" style="18" hidden="1"/>
    <col min="10757" max="10764" width="16" style="18" hidden="1"/>
    <col min="10765" max="10765" width="4.85546875" style="18" hidden="1"/>
    <col min="10766" max="10767" width="12.5703125" style="18" hidden="1"/>
    <col min="10768" max="11009" width="10.42578125" style="18" hidden="1"/>
    <col min="11010" max="11010" width="5.85546875" style="18" hidden="1"/>
    <col min="11011" max="11011" width="44.5703125" style="18" hidden="1"/>
    <col min="11012" max="11012" width="14.85546875" style="18" hidden="1"/>
    <col min="11013" max="11020" width="16" style="18" hidden="1"/>
    <col min="11021" max="11021" width="4.85546875" style="18" hidden="1"/>
    <col min="11022" max="11023" width="12.5703125" style="18" hidden="1"/>
    <col min="11024" max="11265" width="10.42578125" style="18" hidden="1"/>
    <col min="11266" max="11266" width="5.85546875" style="18" hidden="1"/>
    <col min="11267" max="11267" width="44.5703125" style="18" hidden="1"/>
    <col min="11268" max="11268" width="14.85546875" style="18" hidden="1"/>
    <col min="11269" max="11276" width="16" style="18" hidden="1"/>
    <col min="11277" max="11277" width="4.85546875" style="18" hidden="1"/>
    <col min="11278" max="11279" width="12.5703125" style="18" hidden="1"/>
    <col min="11280" max="11521" width="10.42578125" style="18" hidden="1"/>
    <col min="11522" max="11522" width="5.85546875" style="18" hidden="1"/>
    <col min="11523" max="11523" width="44.5703125" style="18" hidden="1"/>
    <col min="11524" max="11524" width="14.85546875" style="18" hidden="1"/>
    <col min="11525" max="11532" width="16" style="18" hidden="1"/>
    <col min="11533" max="11533" width="4.85546875" style="18" hidden="1"/>
    <col min="11534" max="11535" width="12.5703125" style="18" hidden="1"/>
    <col min="11536" max="11777" width="10.42578125" style="18" hidden="1"/>
    <col min="11778" max="11778" width="5.85546875" style="18" hidden="1"/>
    <col min="11779" max="11779" width="44.5703125" style="18" hidden="1"/>
    <col min="11780" max="11780" width="14.85546875" style="18" hidden="1"/>
    <col min="11781" max="11788" width="16" style="18" hidden="1"/>
    <col min="11789" max="11789" width="4.85546875" style="18" hidden="1"/>
    <col min="11790" max="11791" width="12.5703125" style="18" hidden="1"/>
    <col min="11792" max="12033" width="10.42578125" style="18" hidden="1"/>
    <col min="12034" max="12034" width="5.85546875" style="18" hidden="1"/>
    <col min="12035" max="12035" width="44.5703125" style="18" hidden="1"/>
    <col min="12036" max="12036" width="14.85546875" style="18" hidden="1"/>
    <col min="12037" max="12044" width="16" style="18" hidden="1"/>
    <col min="12045" max="12045" width="4.85546875" style="18" hidden="1"/>
    <col min="12046" max="12047" width="12.5703125" style="18" hidden="1"/>
    <col min="12048" max="12289" width="10.42578125" style="18" hidden="1"/>
    <col min="12290" max="12290" width="5.85546875" style="18" hidden="1"/>
    <col min="12291" max="12291" width="44.5703125" style="18" hidden="1"/>
    <col min="12292" max="12292" width="14.85546875" style="18" hidden="1"/>
    <col min="12293" max="12300" width="16" style="18" hidden="1"/>
    <col min="12301" max="12301" width="4.85546875" style="18" hidden="1"/>
    <col min="12302" max="12303" width="12.5703125" style="18" hidden="1"/>
    <col min="12304" max="12545" width="10.42578125" style="18" hidden="1"/>
    <col min="12546" max="12546" width="5.85546875" style="18" hidden="1"/>
    <col min="12547" max="12547" width="44.5703125" style="18" hidden="1"/>
    <col min="12548" max="12548" width="14.85546875" style="18" hidden="1"/>
    <col min="12549" max="12556" width="16" style="18" hidden="1"/>
    <col min="12557" max="12557" width="4.85546875" style="18" hidden="1"/>
    <col min="12558" max="12559" width="12.5703125" style="18" hidden="1"/>
    <col min="12560" max="12801" width="10.42578125" style="18" hidden="1"/>
    <col min="12802" max="12802" width="5.85546875" style="18" hidden="1"/>
    <col min="12803" max="12803" width="44.5703125" style="18" hidden="1"/>
    <col min="12804" max="12804" width="14.85546875" style="18" hidden="1"/>
    <col min="12805" max="12812" width="16" style="18" hidden="1"/>
    <col min="12813" max="12813" width="4.85546875" style="18" hidden="1"/>
    <col min="12814" max="12815" width="12.5703125" style="18" hidden="1"/>
    <col min="12816" max="13057" width="10.42578125" style="18" hidden="1"/>
    <col min="13058" max="13058" width="5.85546875" style="18" hidden="1"/>
    <col min="13059" max="13059" width="44.5703125" style="18" hidden="1"/>
    <col min="13060" max="13060" width="14.85546875" style="18" hidden="1"/>
    <col min="13061" max="13068" width="16" style="18" hidden="1"/>
    <col min="13069" max="13069" width="4.85546875" style="18" hidden="1"/>
    <col min="13070" max="13071" width="12.5703125" style="18" hidden="1"/>
    <col min="13072" max="13313" width="10.42578125" style="18" hidden="1"/>
    <col min="13314" max="13314" width="5.85546875" style="18" hidden="1"/>
    <col min="13315" max="13315" width="44.5703125" style="18" hidden="1"/>
    <col min="13316" max="13316" width="14.85546875" style="18" hidden="1"/>
    <col min="13317" max="13324" width="16" style="18" hidden="1"/>
    <col min="13325" max="13325" width="4.85546875" style="18" hidden="1"/>
    <col min="13326" max="13327" width="12.5703125" style="18" hidden="1"/>
    <col min="13328" max="13569" width="10.42578125" style="18" hidden="1"/>
    <col min="13570" max="13570" width="5.85546875" style="18" hidden="1"/>
    <col min="13571" max="13571" width="44.5703125" style="18" hidden="1"/>
    <col min="13572" max="13572" width="14.85546875" style="18" hidden="1"/>
    <col min="13573" max="13580" width="16" style="18" hidden="1"/>
    <col min="13581" max="13581" width="4.85546875" style="18" hidden="1"/>
    <col min="13582" max="13583" width="12.5703125" style="18" hidden="1"/>
    <col min="13584" max="13825" width="10.42578125" style="18" hidden="1"/>
    <col min="13826" max="13826" width="5.85546875" style="18" hidden="1"/>
    <col min="13827" max="13827" width="44.5703125" style="18" hidden="1"/>
    <col min="13828" max="13828" width="14.85546875" style="18" hidden="1"/>
    <col min="13829" max="13836" width="16" style="18" hidden="1"/>
    <col min="13837" max="13837" width="4.85546875" style="18" hidden="1"/>
    <col min="13838" max="13839" width="12.5703125" style="18" hidden="1"/>
    <col min="13840" max="14081" width="10.42578125" style="18" hidden="1"/>
    <col min="14082" max="14082" width="5.85546875" style="18" hidden="1"/>
    <col min="14083" max="14083" width="44.5703125" style="18" hidden="1"/>
    <col min="14084" max="14084" width="14.85546875" style="18" hidden="1"/>
    <col min="14085" max="14092" width="16" style="18" hidden="1"/>
    <col min="14093" max="14093" width="4.85546875" style="18" hidden="1"/>
    <col min="14094" max="14095" width="12.5703125" style="18" hidden="1"/>
    <col min="14096" max="14337" width="10.42578125" style="18" hidden="1"/>
    <col min="14338" max="14338" width="5.85546875" style="18" hidden="1"/>
    <col min="14339" max="14339" width="44.5703125" style="18" hidden="1"/>
    <col min="14340" max="14340" width="14.85546875" style="18" hidden="1"/>
    <col min="14341" max="14348" width="16" style="18" hidden="1"/>
    <col min="14349" max="14349" width="4.85546875" style="18" hidden="1"/>
    <col min="14350" max="14351" width="12.5703125" style="18" hidden="1"/>
    <col min="14352" max="14593" width="10.42578125" style="18" hidden="1"/>
    <col min="14594" max="14594" width="5.85546875" style="18" hidden="1"/>
    <col min="14595" max="14595" width="44.5703125" style="18" hidden="1"/>
    <col min="14596" max="14596" width="14.85546875" style="18" hidden="1"/>
    <col min="14597" max="14604" width="16" style="18" hidden="1"/>
    <col min="14605" max="14605" width="4.85546875" style="18" hidden="1"/>
    <col min="14606" max="14607" width="12.5703125" style="18" hidden="1"/>
    <col min="14608" max="14849" width="10.42578125" style="18" hidden="1"/>
    <col min="14850" max="14850" width="5.85546875" style="18" hidden="1"/>
    <col min="14851" max="14851" width="44.5703125" style="18" hidden="1"/>
    <col min="14852" max="14852" width="14.85546875" style="18" hidden="1"/>
    <col min="14853" max="14860" width="16" style="18" hidden="1"/>
    <col min="14861" max="14861" width="4.85546875" style="18" hidden="1"/>
    <col min="14862" max="14863" width="12.5703125" style="18" hidden="1"/>
    <col min="14864" max="15105" width="10.42578125" style="18" hidden="1"/>
    <col min="15106" max="15106" width="5.85546875" style="18" hidden="1"/>
    <col min="15107" max="15107" width="44.5703125" style="18" hidden="1"/>
    <col min="15108" max="15108" width="14.85546875" style="18" hidden="1"/>
    <col min="15109" max="15116" width="16" style="18" hidden="1"/>
    <col min="15117" max="15117" width="4.85546875" style="18" hidden="1"/>
    <col min="15118" max="15119" width="12.5703125" style="18" hidden="1"/>
    <col min="15120" max="15361" width="10.42578125" style="18" hidden="1"/>
    <col min="15362" max="15362" width="5.85546875" style="18" hidden="1"/>
    <col min="15363" max="15363" width="44.5703125" style="18" hidden="1"/>
    <col min="15364" max="15364" width="14.85546875" style="18" hidden="1"/>
    <col min="15365" max="15372" width="16" style="18" hidden="1"/>
    <col min="15373" max="15373" width="4.85546875" style="18" hidden="1"/>
    <col min="15374" max="15375" width="12.5703125" style="18" hidden="1"/>
    <col min="15376" max="15617" width="10.42578125" style="18" hidden="1"/>
    <col min="15618" max="15618" width="5.85546875" style="18" hidden="1"/>
    <col min="15619" max="15619" width="44.5703125" style="18" hidden="1"/>
    <col min="15620" max="15620" width="14.85546875" style="18" hidden="1"/>
    <col min="15621" max="15628" width="16" style="18" hidden="1"/>
    <col min="15629" max="15629" width="4.85546875" style="18" hidden="1"/>
    <col min="15630" max="15631" width="12.5703125" style="18" hidden="1"/>
    <col min="15632" max="15873" width="10.42578125" style="18" hidden="1"/>
    <col min="15874" max="15874" width="5.85546875" style="18" hidden="1"/>
    <col min="15875" max="15875" width="44.5703125" style="18" hidden="1"/>
    <col min="15876" max="15876" width="14.85546875" style="18" hidden="1"/>
    <col min="15877" max="15884" width="16" style="18" hidden="1"/>
    <col min="15885" max="15885" width="4.85546875" style="18" hidden="1"/>
    <col min="15886" max="15887" width="12.5703125" style="18" hidden="1"/>
    <col min="15888" max="16129" width="10.42578125" style="18" hidden="1"/>
    <col min="16130" max="16130" width="5.85546875" style="18" hidden="1"/>
    <col min="16131" max="16131" width="44.5703125" style="18" hidden="1"/>
    <col min="16132" max="16132" width="14.85546875" style="18" hidden="1"/>
    <col min="16133" max="16140" width="16" style="18" hidden="1"/>
    <col min="16141" max="16141" width="4.85546875" style="18" hidden="1"/>
    <col min="16142" max="16143" width="12.5703125" style="18" hidden="1"/>
    <col min="16144" max="16384" width="10.42578125" style="18" hidden="1"/>
  </cols>
  <sheetData>
    <row r="1" spans="2:14" ht="12" thickBot="1" x14ac:dyDescent="0.3"/>
    <row r="2" spans="2:14" ht="15.75" thickBot="1" x14ac:dyDescent="0.3">
      <c r="B2" s="183"/>
      <c r="C2" s="184"/>
      <c r="D2" s="185"/>
      <c r="E2" s="184"/>
      <c r="F2" s="186"/>
      <c r="G2" s="186"/>
      <c r="H2" s="184"/>
      <c r="I2" s="184"/>
      <c r="J2" s="184"/>
      <c r="K2" s="184"/>
      <c r="L2" s="184"/>
      <c r="M2" s="187"/>
    </row>
    <row r="3" spans="2:14" ht="13.5" thickBot="1" x14ac:dyDescent="0.3">
      <c r="B3" s="188"/>
      <c r="C3" s="199" t="e">
        <f>#REF!</f>
        <v>#REF!</v>
      </c>
      <c r="D3" s="60"/>
      <c r="E3" s="322" t="s">
        <v>47</v>
      </c>
      <c r="F3" s="322"/>
      <c r="G3" s="322"/>
      <c r="H3" s="322"/>
      <c r="I3" s="322"/>
      <c r="J3" s="322"/>
      <c r="K3" s="322"/>
      <c r="L3" s="323"/>
      <c r="M3" s="189"/>
    </row>
    <row r="4" spans="2:14" ht="13.5" thickBot="1" x14ac:dyDescent="0.3">
      <c r="B4" s="188"/>
      <c r="C4" s="46"/>
      <c r="D4" s="60"/>
      <c r="E4" s="200">
        <v>1</v>
      </c>
      <c r="F4" s="200">
        <v>2</v>
      </c>
      <c r="G4" s="200">
        <v>3</v>
      </c>
      <c r="H4" s="200">
        <v>4</v>
      </c>
      <c r="I4" s="200">
        <v>5</v>
      </c>
      <c r="J4" s="200">
        <v>6</v>
      </c>
      <c r="K4" s="200">
        <v>7</v>
      </c>
      <c r="L4" s="201">
        <v>8</v>
      </c>
      <c r="M4" s="189"/>
    </row>
    <row r="5" spans="2:14" ht="32.25" customHeight="1" thickBot="1" x14ac:dyDescent="0.3">
      <c r="B5" s="188"/>
      <c r="C5" s="205" t="s">
        <v>48</v>
      </c>
      <c r="D5" s="206" t="s">
        <v>49</v>
      </c>
      <c r="E5" s="202" t="s">
        <v>50</v>
      </c>
      <c r="F5" s="202" t="s">
        <v>51</v>
      </c>
      <c r="G5" s="202" t="s">
        <v>52</v>
      </c>
      <c r="H5" s="202" t="s">
        <v>53</v>
      </c>
      <c r="I5" s="202" t="s">
        <v>54</v>
      </c>
      <c r="J5" s="203" t="s">
        <v>55</v>
      </c>
      <c r="K5" s="203" t="s">
        <v>56</v>
      </c>
      <c r="L5" s="204" t="s">
        <v>57</v>
      </c>
      <c r="M5" s="189"/>
    </row>
    <row r="6" spans="2:14" s="51" customFormat="1" ht="13.5" thickBot="1" x14ac:dyDescent="0.3">
      <c r="B6" s="190"/>
      <c r="C6" s="59"/>
      <c r="D6" s="53"/>
      <c r="E6" s="53"/>
      <c r="F6" s="53"/>
      <c r="G6" s="53"/>
      <c r="H6" s="53"/>
      <c r="I6" s="53"/>
      <c r="J6" s="53"/>
      <c r="K6" s="53"/>
      <c r="L6" s="53"/>
      <c r="M6" s="191"/>
    </row>
    <row r="7" spans="2:14" ht="12.75" x14ac:dyDescent="0.25">
      <c r="B7" s="192"/>
      <c r="C7" s="148" t="s">
        <v>58</v>
      </c>
      <c r="D7" s="165">
        <f t="shared" ref="D7:D22" si="0">SUM(E7:L7)</f>
        <v>0</v>
      </c>
      <c r="E7" s="166">
        <f t="shared" ref="E7:L7" si="1">E8+E10+E13+E19+E21</f>
        <v>0</v>
      </c>
      <c r="F7" s="167">
        <f t="shared" si="1"/>
        <v>0</v>
      </c>
      <c r="G7" s="167">
        <f t="shared" si="1"/>
        <v>0</v>
      </c>
      <c r="H7" s="167">
        <f t="shared" si="1"/>
        <v>0</v>
      </c>
      <c r="I7" s="167">
        <f t="shared" si="1"/>
        <v>0</v>
      </c>
      <c r="J7" s="167">
        <f t="shared" si="1"/>
        <v>0</v>
      </c>
      <c r="K7" s="167">
        <f t="shared" si="1"/>
        <v>0</v>
      </c>
      <c r="L7" s="168">
        <f t="shared" si="1"/>
        <v>0</v>
      </c>
      <c r="M7" s="189"/>
    </row>
    <row r="8" spans="2:14" ht="12.75" x14ac:dyDescent="0.25">
      <c r="B8" s="192"/>
      <c r="C8" s="153" t="s">
        <v>59</v>
      </c>
      <c r="D8" s="144">
        <f t="shared" si="0"/>
        <v>0</v>
      </c>
      <c r="E8" s="61">
        <f t="shared" ref="E8:L8" si="2">SUM(E9:E9)</f>
        <v>0</v>
      </c>
      <c r="F8" s="169">
        <f t="shared" si="2"/>
        <v>0</v>
      </c>
      <c r="G8" s="169">
        <f t="shared" si="2"/>
        <v>0</v>
      </c>
      <c r="H8" s="169">
        <f t="shared" si="2"/>
        <v>0</v>
      </c>
      <c r="I8" s="169">
        <f t="shared" si="2"/>
        <v>0</v>
      </c>
      <c r="J8" s="169">
        <f t="shared" si="2"/>
        <v>0</v>
      </c>
      <c r="K8" s="169">
        <f t="shared" si="2"/>
        <v>0</v>
      </c>
      <c r="L8" s="170">
        <f t="shared" si="2"/>
        <v>0</v>
      </c>
      <c r="M8" s="189"/>
      <c r="N8" s="19"/>
    </row>
    <row r="9" spans="2:14" ht="12.75" x14ac:dyDescent="0.25">
      <c r="B9" s="193"/>
      <c r="C9" s="156" t="s">
        <v>60</v>
      </c>
      <c r="D9" s="261" t="e">
        <f>+#REF!</f>
        <v>#REF!</v>
      </c>
      <c r="E9" s="62">
        <v>0</v>
      </c>
      <c r="F9" s="157">
        <v>0</v>
      </c>
      <c r="G9" s="157">
        <v>0</v>
      </c>
      <c r="H9" s="157">
        <v>0</v>
      </c>
      <c r="I9" s="157">
        <v>0</v>
      </c>
      <c r="J9" s="157">
        <v>0</v>
      </c>
      <c r="K9" s="157">
        <v>0</v>
      </c>
      <c r="L9" s="171">
        <v>0</v>
      </c>
      <c r="M9" s="194"/>
      <c r="N9" s="20"/>
    </row>
    <row r="10" spans="2:14" ht="12.75" x14ac:dyDescent="0.25">
      <c r="B10" s="193"/>
      <c r="C10" s="153" t="s">
        <v>61</v>
      </c>
      <c r="D10" s="144">
        <f t="shared" si="0"/>
        <v>0</v>
      </c>
      <c r="E10" s="61">
        <f t="shared" ref="E10:L10" si="3">SUM(E11:E12)</f>
        <v>0</v>
      </c>
      <c r="F10" s="169">
        <f t="shared" si="3"/>
        <v>0</v>
      </c>
      <c r="G10" s="169">
        <f t="shared" si="3"/>
        <v>0</v>
      </c>
      <c r="H10" s="169">
        <f t="shared" si="3"/>
        <v>0</v>
      </c>
      <c r="I10" s="169">
        <f t="shared" si="3"/>
        <v>0</v>
      </c>
      <c r="J10" s="169">
        <f t="shared" si="3"/>
        <v>0</v>
      </c>
      <c r="K10" s="169">
        <f t="shared" si="3"/>
        <v>0</v>
      </c>
      <c r="L10" s="170">
        <f t="shared" si="3"/>
        <v>0</v>
      </c>
      <c r="M10" s="189"/>
      <c r="N10" s="19"/>
    </row>
    <row r="11" spans="2:14" ht="12.75" x14ac:dyDescent="0.25">
      <c r="B11" s="193"/>
      <c r="C11" s="156" t="s">
        <v>62</v>
      </c>
      <c r="D11" s="145">
        <f t="shared" si="0"/>
        <v>0</v>
      </c>
      <c r="E11" s="62">
        <v>0</v>
      </c>
      <c r="F11" s="157">
        <v>0</v>
      </c>
      <c r="G11" s="157">
        <v>0</v>
      </c>
      <c r="H11" s="157">
        <v>0</v>
      </c>
      <c r="I11" s="157">
        <v>0</v>
      </c>
      <c r="J11" s="157">
        <v>0</v>
      </c>
      <c r="K11" s="157">
        <v>0</v>
      </c>
      <c r="L11" s="171">
        <v>0</v>
      </c>
      <c r="M11" s="194"/>
      <c r="N11" s="22"/>
    </row>
    <row r="12" spans="2:14" ht="12.75" x14ac:dyDescent="0.25">
      <c r="B12" s="192"/>
      <c r="C12" s="156" t="s">
        <v>63</v>
      </c>
      <c r="D12" s="145">
        <f t="shared" si="0"/>
        <v>0</v>
      </c>
      <c r="E12" s="62">
        <v>0</v>
      </c>
      <c r="F12" s="157">
        <v>0</v>
      </c>
      <c r="G12" s="157">
        <v>0</v>
      </c>
      <c r="H12" s="157">
        <v>0</v>
      </c>
      <c r="I12" s="157">
        <v>0</v>
      </c>
      <c r="J12" s="157">
        <v>0</v>
      </c>
      <c r="K12" s="157">
        <v>0</v>
      </c>
      <c r="L12" s="171">
        <v>0</v>
      </c>
      <c r="M12" s="194"/>
    </row>
    <row r="13" spans="2:14" ht="12.75" x14ac:dyDescent="0.25">
      <c r="B13" s="192"/>
      <c r="C13" s="153" t="s">
        <v>64</v>
      </c>
      <c r="D13" s="144">
        <f>SUM(E13:L13)</f>
        <v>0</v>
      </c>
      <c r="E13" s="61">
        <f t="shared" ref="E13:L13" si="4">SUM(E14:E18)</f>
        <v>0</v>
      </c>
      <c r="F13" s="169">
        <f t="shared" si="4"/>
        <v>0</v>
      </c>
      <c r="G13" s="169">
        <f t="shared" si="4"/>
        <v>0</v>
      </c>
      <c r="H13" s="169">
        <f t="shared" si="4"/>
        <v>0</v>
      </c>
      <c r="I13" s="169">
        <f t="shared" si="4"/>
        <v>0</v>
      </c>
      <c r="J13" s="169">
        <f t="shared" si="4"/>
        <v>0</v>
      </c>
      <c r="K13" s="169">
        <f t="shared" si="4"/>
        <v>0</v>
      </c>
      <c r="L13" s="170">
        <f t="shared" si="4"/>
        <v>0</v>
      </c>
      <c r="M13" s="189"/>
    </row>
    <row r="14" spans="2:14" ht="12.75" x14ac:dyDescent="0.25">
      <c r="B14" s="188"/>
      <c r="C14" s="156" t="s">
        <v>65</v>
      </c>
      <c r="D14" s="145">
        <f t="shared" si="0"/>
        <v>0</v>
      </c>
      <c r="E14" s="62">
        <v>0</v>
      </c>
      <c r="F14" s="157">
        <v>0</v>
      </c>
      <c r="G14" s="157">
        <v>0</v>
      </c>
      <c r="H14" s="157">
        <v>0</v>
      </c>
      <c r="I14" s="157">
        <v>0</v>
      </c>
      <c r="J14" s="157">
        <v>0</v>
      </c>
      <c r="K14" s="157">
        <v>0</v>
      </c>
      <c r="L14" s="171">
        <v>0</v>
      </c>
      <c r="M14" s="189"/>
    </row>
    <row r="15" spans="2:14" ht="12.75" x14ac:dyDescent="0.25">
      <c r="B15" s="188"/>
      <c r="C15" s="156" t="s">
        <v>66</v>
      </c>
      <c r="D15" s="145">
        <f t="shared" si="0"/>
        <v>0</v>
      </c>
      <c r="E15" s="62">
        <v>0</v>
      </c>
      <c r="F15" s="157">
        <v>0</v>
      </c>
      <c r="G15" s="157">
        <v>0</v>
      </c>
      <c r="H15" s="157">
        <v>0</v>
      </c>
      <c r="I15" s="157">
        <v>0</v>
      </c>
      <c r="J15" s="157">
        <v>0</v>
      </c>
      <c r="K15" s="157">
        <v>0</v>
      </c>
      <c r="L15" s="171">
        <v>0</v>
      </c>
      <c r="M15" s="189"/>
    </row>
    <row r="16" spans="2:14" ht="12.75" x14ac:dyDescent="0.25">
      <c r="B16" s="188"/>
      <c r="C16" s="156" t="s">
        <v>67</v>
      </c>
      <c r="D16" s="145">
        <f t="shared" si="0"/>
        <v>0</v>
      </c>
      <c r="E16" s="62">
        <v>0</v>
      </c>
      <c r="F16" s="157">
        <v>0</v>
      </c>
      <c r="G16" s="157">
        <v>0</v>
      </c>
      <c r="H16" s="157">
        <v>0</v>
      </c>
      <c r="I16" s="157">
        <v>0</v>
      </c>
      <c r="J16" s="157">
        <v>0</v>
      </c>
      <c r="K16" s="157">
        <v>0</v>
      </c>
      <c r="L16" s="171">
        <v>0</v>
      </c>
      <c r="M16" s="189"/>
    </row>
    <row r="17" spans="2:15" ht="12.75" x14ac:dyDescent="0.25">
      <c r="B17" s="188"/>
      <c r="C17" s="156" t="s">
        <v>68</v>
      </c>
      <c r="D17" s="145">
        <f t="shared" si="0"/>
        <v>0</v>
      </c>
      <c r="E17" s="62">
        <v>0</v>
      </c>
      <c r="F17" s="157">
        <v>0</v>
      </c>
      <c r="G17" s="157">
        <v>0</v>
      </c>
      <c r="H17" s="157">
        <v>0</v>
      </c>
      <c r="I17" s="157">
        <v>0</v>
      </c>
      <c r="J17" s="157">
        <v>0</v>
      </c>
      <c r="K17" s="157">
        <v>0</v>
      </c>
      <c r="L17" s="171">
        <v>0</v>
      </c>
      <c r="M17" s="189"/>
    </row>
    <row r="18" spans="2:15" ht="12.75" x14ac:dyDescent="0.25">
      <c r="B18" s="188"/>
      <c r="C18" s="156" t="s">
        <v>69</v>
      </c>
      <c r="D18" s="145">
        <f t="shared" si="0"/>
        <v>0</v>
      </c>
      <c r="E18" s="62">
        <v>0</v>
      </c>
      <c r="F18" s="157">
        <v>0</v>
      </c>
      <c r="G18" s="157">
        <v>0</v>
      </c>
      <c r="H18" s="157">
        <v>0</v>
      </c>
      <c r="I18" s="157">
        <v>0</v>
      </c>
      <c r="J18" s="157">
        <v>0</v>
      </c>
      <c r="K18" s="157">
        <v>0</v>
      </c>
      <c r="L18" s="171">
        <v>0</v>
      </c>
      <c r="M18" s="189"/>
    </row>
    <row r="19" spans="2:15" ht="12.75" x14ac:dyDescent="0.25">
      <c r="B19" s="192"/>
      <c r="C19" s="153" t="s">
        <v>70</v>
      </c>
      <c r="D19" s="144">
        <f>SUM(E19:L19)</f>
        <v>0</v>
      </c>
      <c r="E19" s="61">
        <f t="shared" ref="E19:L19" si="5">SUM(E20:E20)</f>
        <v>0</v>
      </c>
      <c r="F19" s="169">
        <f t="shared" si="5"/>
        <v>0</v>
      </c>
      <c r="G19" s="169">
        <f t="shared" si="5"/>
        <v>0</v>
      </c>
      <c r="H19" s="169">
        <f t="shared" si="5"/>
        <v>0</v>
      </c>
      <c r="I19" s="169">
        <f t="shared" si="5"/>
        <v>0</v>
      </c>
      <c r="J19" s="169">
        <f t="shared" si="5"/>
        <v>0</v>
      </c>
      <c r="K19" s="169">
        <f t="shared" si="5"/>
        <v>0</v>
      </c>
      <c r="L19" s="170">
        <f t="shared" si="5"/>
        <v>0</v>
      </c>
      <c r="M19" s="189"/>
    </row>
    <row r="20" spans="2:15" ht="12.75" x14ac:dyDescent="0.25">
      <c r="B20" s="192"/>
      <c r="C20" s="156" t="s">
        <v>71</v>
      </c>
      <c r="D20" s="145">
        <f t="shared" si="0"/>
        <v>0</v>
      </c>
      <c r="E20" s="62">
        <v>0</v>
      </c>
      <c r="F20" s="157">
        <v>0</v>
      </c>
      <c r="G20" s="157">
        <v>0</v>
      </c>
      <c r="H20" s="157">
        <v>0</v>
      </c>
      <c r="I20" s="157">
        <v>0</v>
      </c>
      <c r="J20" s="157">
        <v>0</v>
      </c>
      <c r="K20" s="157">
        <v>0</v>
      </c>
      <c r="L20" s="171">
        <v>0</v>
      </c>
      <c r="M20" s="189"/>
    </row>
    <row r="21" spans="2:15" ht="12.75" x14ac:dyDescent="0.25">
      <c r="B21" s="192"/>
      <c r="C21" s="153" t="s">
        <v>72</v>
      </c>
      <c r="D21" s="144">
        <f t="shared" si="0"/>
        <v>0</v>
      </c>
      <c r="E21" s="61">
        <f t="shared" ref="E21:L21" si="6">SUM(E22:E22)</f>
        <v>0</v>
      </c>
      <c r="F21" s="169">
        <f t="shared" si="6"/>
        <v>0</v>
      </c>
      <c r="G21" s="169">
        <f t="shared" si="6"/>
        <v>0</v>
      </c>
      <c r="H21" s="169">
        <f t="shared" si="6"/>
        <v>0</v>
      </c>
      <c r="I21" s="169">
        <f t="shared" si="6"/>
        <v>0</v>
      </c>
      <c r="J21" s="169">
        <f t="shared" si="6"/>
        <v>0</v>
      </c>
      <c r="K21" s="169">
        <f t="shared" si="6"/>
        <v>0</v>
      </c>
      <c r="L21" s="170">
        <f t="shared" si="6"/>
        <v>0</v>
      </c>
      <c r="M21" s="189"/>
    </row>
    <row r="22" spans="2:15" ht="13.5" thickBot="1" x14ac:dyDescent="0.3">
      <c r="B22" s="192"/>
      <c r="C22" s="172" t="s">
        <v>73</v>
      </c>
      <c r="D22" s="173">
        <f t="shared" si="0"/>
        <v>0</v>
      </c>
      <c r="E22" s="174">
        <v>0</v>
      </c>
      <c r="F22" s="175">
        <v>0</v>
      </c>
      <c r="G22" s="175">
        <v>0</v>
      </c>
      <c r="H22" s="175">
        <v>0</v>
      </c>
      <c r="I22" s="175">
        <v>0</v>
      </c>
      <c r="J22" s="175">
        <v>0</v>
      </c>
      <c r="K22" s="175">
        <v>0</v>
      </c>
      <c r="L22" s="176">
        <v>0</v>
      </c>
      <c r="M22" s="189"/>
    </row>
    <row r="23" spans="2:15" s="51" customFormat="1" ht="13.5" thickBot="1" x14ac:dyDescent="0.3">
      <c r="B23" s="190"/>
      <c r="C23" s="59"/>
      <c r="D23" s="53"/>
      <c r="E23" s="53"/>
      <c r="F23" s="53"/>
      <c r="G23" s="53"/>
      <c r="H23" s="53"/>
      <c r="I23" s="53"/>
      <c r="J23" s="53"/>
      <c r="K23" s="53"/>
      <c r="L23" s="53"/>
      <c r="M23" s="191"/>
    </row>
    <row r="24" spans="2:15" ht="13.5" thickBot="1" x14ac:dyDescent="0.3">
      <c r="B24" s="192"/>
      <c r="C24" s="177" t="s">
        <v>74</v>
      </c>
      <c r="D24" s="178">
        <f>SUM(E24:L24)</f>
        <v>0</v>
      </c>
      <c r="E24" s="179"/>
      <c r="F24" s="180"/>
      <c r="G24" s="180"/>
      <c r="H24" s="180"/>
      <c r="I24" s="180"/>
      <c r="J24" s="180"/>
      <c r="K24" s="180"/>
      <c r="L24" s="181"/>
      <c r="M24" s="189"/>
    </row>
    <row r="25" spans="2:15" s="51" customFormat="1" ht="13.5" thickBot="1" x14ac:dyDescent="0.3">
      <c r="B25" s="190"/>
      <c r="C25" s="59"/>
      <c r="D25" s="53"/>
      <c r="E25" s="53"/>
      <c r="F25" s="53"/>
      <c r="G25" s="53"/>
      <c r="H25" s="53"/>
      <c r="I25" s="53"/>
      <c r="J25" s="53"/>
      <c r="K25" s="53"/>
      <c r="L25" s="53"/>
      <c r="M25" s="191"/>
    </row>
    <row r="26" spans="2:15" s="19" customFormat="1" ht="12.75" x14ac:dyDescent="0.25">
      <c r="B26" s="192"/>
      <c r="C26" s="148" t="s">
        <v>75</v>
      </c>
      <c r="D26" s="149">
        <f t="shared" ref="D26:D38" si="7">SUM(E26:L26)</f>
        <v>0</v>
      </c>
      <c r="E26" s="150">
        <f t="shared" ref="E26:L26" si="8">E27+E32+E35+E37</f>
        <v>0</v>
      </c>
      <c r="F26" s="151">
        <f t="shared" si="8"/>
        <v>0</v>
      </c>
      <c r="G26" s="151">
        <f t="shared" si="8"/>
        <v>0</v>
      </c>
      <c r="H26" s="151">
        <f t="shared" si="8"/>
        <v>0</v>
      </c>
      <c r="I26" s="151">
        <f t="shared" si="8"/>
        <v>0</v>
      </c>
      <c r="J26" s="151">
        <f t="shared" si="8"/>
        <v>0</v>
      </c>
      <c r="K26" s="151">
        <f t="shared" si="8"/>
        <v>0</v>
      </c>
      <c r="L26" s="152">
        <f t="shared" si="8"/>
        <v>0</v>
      </c>
      <c r="M26" s="189"/>
      <c r="N26" s="18"/>
      <c r="O26" s="18"/>
    </row>
    <row r="27" spans="2:15" s="19" customFormat="1" ht="12.75" x14ac:dyDescent="0.25">
      <c r="B27" s="192"/>
      <c r="C27" s="153" t="s">
        <v>76</v>
      </c>
      <c r="D27" s="146">
        <f>SUM(E27:L27)</f>
        <v>0</v>
      </c>
      <c r="E27" s="64">
        <f>SUM(E28:E31)</f>
        <v>0</v>
      </c>
      <c r="F27" s="154">
        <f t="shared" ref="F27:L27" si="9">SUM(F28:F31)</f>
        <v>0</v>
      </c>
      <c r="G27" s="154">
        <f t="shared" si="9"/>
        <v>0</v>
      </c>
      <c r="H27" s="154">
        <f t="shared" si="9"/>
        <v>0</v>
      </c>
      <c r="I27" s="154">
        <f t="shared" si="9"/>
        <v>0</v>
      </c>
      <c r="J27" s="154">
        <f t="shared" si="9"/>
        <v>0</v>
      </c>
      <c r="K27" s="154">
        <f t="shared" si="9"/>
        <v>0</v>
      </c>
      <c r="L27" s="155">
        <f t="shared" si="9"/>
        <v>0</v>
      </c>
      <c r="M27" s="189"/>
      <c r="N27" s="18"/>
      <c r="O27" s="18"/>
    </row>
    <row r="28" spans="2:15" s="19" customFormat="1" ht="12.75" x14ac:dyDescent="0.25">
      <c r="B28" s="192"/>
      <c r="C28" s="156" t="s">
        <v>77</v>
      </c>
      <c r="D28" s="147">
        <f t="shared" si="7"/>
        <v>0</v>
      </c>
      <c r="E28" s="65">
        <v>0</v>
      </c>
      <c r="F28" s="157">
        <v>0</v>
      </c>
      <c r="G28" s="157">
        <v>0</v>
      </c>
      <c r="H28" s="157">
        <v>0</v>
      </c>
      <c r="I28" s="157">
        <v>0</v>
      </c>
      <c r="J28" s="157">
        <v>0</v>
      </c>
      <c r="K28" s="157">
        <v>0</v>
      </c>
      <c r="L28" s="158">
        <v>0</v>
      </c>
      <c r="M28" s="189"/>
      <c r="N28" s="18"/>
      <c r="O28" s="18"/>
    </row>
    <row r="29" spans="2:15" ht="12.75" x14ac:dyDescent="0.25">
      <c r="B29" s="188"/>
      <c r="C29" s="156" t="s">
        <v>78</v>
      </c>
      <c r="D29" s="147" t="e">
        <f>+#REF!</f>
        <v>#REF!</v>
      </c>
      <c r="E29" s="65">
        <v>0</v>
      </c>
      <c r="F29" s="157">
        <v>0</v>
      </c>
      <c r="G29" s="157">
        <v>0</v>
      </c>
      <c r="H29" s="157">
        <v>0</v>
      </c>
      <c r="I29" s="157">
        <v>0</v>
      </c>
      <c r="J29" s="157">
        <v>0</v>
      </c>
      <c r="K29" s="157">
        <v>0</v>
      </c>
      <c r="L29" s="158">
        <v>0</v>
      </c>
      <c r="M29" s="189"/>
    </row>
    <row r="30" spans="2:15" ht="12.75" x14ac:dyDescent="0.25">
      <c r="B30" s="188"/>
      <c r="C30" s="156" t="s">
        <v>79</v>
      </c>
      <c r="D30" s="147" t="e">
        <f>+#REF!</f>
        <v>#REF!</v>
      </c>
      <c r="E30" s="65">
        <v>0</v>
      </c>
      <c r="F30" s="157">
        <v>0</v>
      </c>
      <c r="G30" s="157">
        <v>0</v>
      </c>
      <c r="H30" s="157">
        <v>0</v>
      </c>
      <c r="I30" s="157">
        <v>0</v>
      </c>
      <c r="J30" s="157">
        <v>0</v>
      </c>
      <c r="K30" s="157">
        <v>0</v>
      </c>
      <c r="L30" s="158">
        <v>0</v>
      </c>
      <c r="M30" s="189"/>
    </row>
    <row r="31" spans="2:15" ht="12.75" x14ac:dyDescent="0.25">
      <c r="B31" s="188"/>
      <c r="C31" s="156" t="s">
        <v>80</v>
      </c>
      <c r="D31" s="147">
        <f t="shared" si="7"/>
        <v>0</v>
      </c>
      <c r="E31" s="65">
        <v>0</v>
      </c>
      <c r="F31" s="157">
        <v>0</v>
      </c>
      <c r="G31" s="157">
        <v>0</v>
      </c>
      <c r="H31" s="157">
        <v>0</v>
      </c>
      <c r="I31" s="157">
        <v>0</v>
      </c>
      <c r="J31" s="157">
        <v>0</v>
      </c>
      <c r="K31" s="157">
        <v>0</v>
      </c>
      <c r="L31" s="158">
        <v>0</v>
      </c>
      <c r="M31" s="189"/>
    </row>
    <row r="32" spans="2:15" s="19" customFormat="1" ht="12.75" x14ac:dyDescent="0.25">
      <c r="B32" s="192"/>
      <c r="C32" s="153" t="s">
        <v>81</v>
      </c>
      <c r="D32" s="146">
        <f>SUM(E32:L32)</f>
        <v>0</v>
      </c>
      <c r="E32" s="64">
        <f>SUM(E33:E34)</f>
        <v>0</v>
      </c>
      <c r="F32" s="154">
        <f t="shared" ref="F32:L32" si="10">SUM(F33:F34)</f>
        <v>0</v>
      </c>
      <c r="G32" s="154">
        <f t="shared" si="10"/>
        <v>0</v>
      </c>
      <c r="H32" s="154">
        <f t="shared" si="10"/>
        <v>0</v>
      </c>
      <c r="I32" s="154">
        <f t="shared" si="10"/>
        <v>0</v>
      </c>
      <c r="J32" s="154">
        <f t="shared" si="10"/>
        <v>0</v>
      </c>
      <c r="K32" s="154">
        <f t="shared" si="10"/>
        <v>0</v>
      </c>
      <c r="L32" s="155">
        <f t="shared" si="10"/>
        <v>0</v>
      </c>
      <c r="M32" s="189"/>
      <c r="N32" s="18"/>
      <c r="O32" s="18"/>
    </row>
    <row r="33" spans="2:15" s="19" customFormat="1" ht="12.75" x14ac:dyDescent="0.25">
      <c r="B33" s="192"/>
      <c r="C33" s="156" t="s">
        <v>82</v>
      </c>
      <c r="D33" s="146" t="e">
        <f>+#REF!</f>
        <v>#REF!</v>
      </c>
      <c r="E33" s="65">
        <v>0</v>
      </c>
      <c r="F33" s="159">
        <v>0</v>
      </c>
      <c r="G33" s="159"/>
      <c r="H33" s="159">
        <v>0</v>
      </c>
      <c r="I33" s="159">
        <v>0</v>
      </c>
      <c r="J33" s="159">
        <v>0</v>
      </c>
      <c r="K33" s="159">
        <v>0</v>
      </c>
      <c r="L33" s="158">
        <v>0</v>
      </c>
      <c r="M33" s="189"/>
      <c r="N33" s="18"/>
      <c r="O33" s="18"/>
    </row>
    <row r="34" spans="2:15" s="19" customFormat="1" ht="12.75" x14ac:dyDescent="0.25">
      <c r="B34" s="192"/>
      <c r="C34" s="156" t="s">
        <v>83</v>
      </c>
      <c r="D34" s="146" t="e">
        <f>+#REF!</f>
        <v>#REF!</v>
      </c>
      <c r="E34" s="65">
        <v>0</v>
      </c>
      <c r="F34" s="159">
        <v>0</v>
      </c>
      <c r="G34" s="159">
        <v>0</v>
      </c>
      <c r="H34" s="159">
        <v>0</v>
      </c>
      <c r="I34" s="159">
        <v>0</v>
      </c>
      <c r="J34" s="159">
        <v>0</v>
      </c>
      <c r="K34" s="159">
        <v>0</v>
      </c>
      <c r="L34" s="158">
        <v>0</v>
      </c>
      <c r="M34" s="189"/>
      <c r="N34" s="18"/>
      <c r="O34" s="18"/>
    </row>
    <row r="35" spans="2:15" s="19" customFormat="1" ht="12.75" x14ac:dyDescent="0.25">
      <c r="B35" s="192"/>
      <c r="C35" s="153" t="s">
        <v>84</v>
      </c>
      <c r="D35" s="146">
        <f t="shared" si="7"/>
        <v>0</v>
      </c>
      <c r="E35" s="64">
        <f t="shared" ref="E35:L35" si="11">SUM(E36:E36)</f>
        <v>0</v>
      </c>
      <c r="F35" s="154">
        <f t="shared" si="11"/>
        <v>0</v>
      </c>
      <c r="G35" s="154">
        <f t="shared" si="11"/>
        <v>0</v>
      </c>
      <c r="H35" s="154">
        <f t="shared" si="11"/>
        <v>0</v>
      </c>
      <c r="I35" s="154">
        <f t="shared" si="11"/>
        <v>0</v>
      </c>
      <c r="J35" s="154">
        <f t="shared" si="11"/>
        <v>0</v>
      </c>
      <c r="K35" s="154">
        <f t="shared" si="11"/>
        <v>0</v>
      </c>
      <c r="L35" s="155">
        <f t="shared" si="11"/>
        <v>0</v>
      </c>
      <c r="M35" s="189"/>
      <c r="N35" s="18"/>
      <c r="O35" s="18"/>
    </row>
    <row r="36" spans="2:15" ht="12.75" x14ac:dyDescent="0.25">
      <c r="B36" s="188"/>
      <c r="C36" s="156" t="s">
        <v>85</v>
      </c>
      <c r="D36" s="147">
        <f t="shared" si="7"/>
        <v>0</v>
      </c>
      <c r="E36" s="65">
        <v>0</v>
      </c>
      <c r="F36" s="159">
        <v>0</v>
      </c>
      <c r="G36" s="159">
        <v>0</v>
      </c>
      <c r="H36" s="159">
        <v>0</v>
      </c>
      <c r="I36" s="159">
        <v>0</v>
      </c>
      <c r="J36" s="159">
        <v>0</v>
      </c>
      <c r="K36" s="159">
        <v>0</v>
      </c>
      <c r="L36" s="158">
        <v>0</v>
      </c>
      <c r="M36" s="189"/>
    </row>
    <row r="37" spans="2:15" ht="12.75" x14ac:dyDescent="0.25">
      <c r="B37" s="188"/>
      <c r="C37" s="153" t="s">
        <v>72</v>
      </c>
      <c r="D37" s="146">
        <f t="shared" si="7"/>
        <v>0</v>
      </c>
      <c r="E37" s="64">
        <f>SUM(E38:E38)</f>
        <v>0</v>
      </c>
      <c r="F37" s="154">
        <f t="shared" ref="F37:L37" si="12">SUM(F38:F38)</f>
        <v>0</v>
      </c>
      <c r="G37" s="154">
        <f t="shared" si="12"/>
        <v>0</v>
      </c>
      <c r="H37" s="154">
        <f t="shared" si="12"/>
        <v>0</v>
      </c>
      <c r="I37" s="154">
        <f t="shared" si="12"/>
        <v>0</v>
      </c>
      <c r="J37" s="154">
        <f t="shared" si="12"/>
        <v>0</v>
      </c>
      <c r="K37" s="154">
        <f t="shared" si="12"/>
        <v>0</v>
      </c>
      <c r="L37" s="155">
        <f t="shared" si="12"/>
        <v>0</v>
      </c>
      <c r="M37" s="189"/>
    </row>
    <row r="38" spans="2:15" ht="27" customHeight="1" thickBot="1" x14ac:dyDescent="0.3">
      <c r="B38" s="188"/>
      <c r="C38" s="160" t="s">
        <v>86</v>
      </c>
      <c r="D38" s="161">
        <f t="shared" si="7"/>
        <v>0</v>
      </c>
      <c r="E38" s="162">
        <v>0</v>
      </c>
      <c r="F38" s="163">
        <v>0</v>
      </c>
      <c r="G38" s="163">
        <v>0</v>
      </c>
      <c r="H38" s="163">
        <v>0</v>
      </c>
      <c r="I38" s="163">
        <v>0</v>
      </c>
      <c r="J38" s="163">
        <v>0</v>
      </c>
      <c r="K38" s="163">
        <v>0</v>
      </c>
      <c r="L38" s="164">
        <v>0</v>
      </c>
      <c r="M38" s="189"/>
    </row>
    <row r="39" spans="2:15" s="51" customFormat="1" ht="13.5" thickBot="1" x14ac:dyDescent="0.3">
      <c r="B39" s="190"/>
      <c r="C39" s="59"/>
      <c r="D39" s="53"/>
      <c r="E39" s="53"/>
      <c r="F39" s="53"/>
      <c r="G39" s="53"/>
      <c r="H39" s="53"/>
      <c r="I39" s="53"/>
      <c r="J39" s="53"/>
      <c r="K39" s="53"/>
      <c r="L39" s="53"/>
      <c r="M39" s="191"/>
    </row>
    <row r="40" spans="2:15" ht="13.5" thickBot="1" x14ac:dyDescent="0.3">
      <c r="B40" s="188"/>
      <c r="C40" s="177" t="s">
        <v>87</v>
      </c>
      <c r="D40" s="182">
        <f>SUM(E40:L40)</f>
        <v>0</v>
      </c>
      <c r="E40" s="179">
        <f>E24*70%</f>
        <v>0</v>
      </c>
      <c r="F40" s="180">
        <f t="shared" ref="F40:L40" si="13">F24*70%</f>
        <v>0</v>
      </c>
      <c r="G40" s="180">
        <f t="shared" si="13"/>
        <v>0</v>
      </c>
      <c r="H40" s="180">
        <f t="shared" si="13"/>
        <v>0</v>
      </c>
      <c r="I40" s="180">
        <f t="shared" si="13"/>
        <v>0</v>
      </c>
      <c r="J40" s="180">
        <f t="shared" si="13"/>
        <v>0</v>
      </c>
      <c r="K40" s="180">
        <f t="shared" si="13"/>
        <v>0</v>
      </c>
      <c r="L40" s="181">
        <f t="shared" si="13"/>
        <v>0</v>
      </c>
      <c r="M40" s="189"/>
    </row>
    <row r="41" spans="2:15" s="52" customFormat="1" ht="13.5" thickBot="1" x14ac:dyDescent="0.3">
      <c r="B41" s="195"/>
      <c r="C41" s="196"/>
      <c r="D41" s="197"/>
      <c r="E41" s="197"/>
      <c r="F41" s="197"/>
      <c r="G41" s="197"/>
      <c r="H41" s="197"/>
      <c r="I41" s="197"/>
      <c r="J41" s="197"/>
      <c r="K41" s="197"/>
      <c r="L41" s="197"/>
      <c r="M41" s="198"/>
      <c r="N41" s="51"/>
      <c r="O41" s="51"/>
    </row>
    <row r="42" spans="2:15" s="52" customFormat="1" ht="12.75" x14ac:dyDescent="0.25">
      <c r="B42" s="50"/>
      <c r="C42" s="59"/>
      <c r="D42" s="49"/>
      <c r="E42" s="49"/>
      <c r="F42" s="49"/>
      <c r="G42" s="49"/>
      <c r="H42" s="49"/>
      <c r="I42" s="49"/>
      <c r="J42" s="49"/>
      <c r="K42" s="49"/>
      <c r="L42" s="49"/>
      <c r="M42" s="51"/>
      <c r="N42" s="51"/>
      <c r="O42" s="51"/>
    </row>
    <row r="43" spans="2:15" s="52" customFormat="1" ht="12.75" x14ac:dyDescent="0.25">
      <c r="B43" s="50"/>
      <c r="C43" s="59"/>
      <c r="D43" s="49"/>
      <c r="E43" s="49"/>
      <c r="F43" s="49"/>
      <c r="G43" s="49"/>
      <c r="H43" s="49"/>
      <c r="I43" s="49"/>
      <c r="J43" s="49"/>
      <c r="K43" s="49"/>
      <c r="L43" s="49"/>
      <c r="M43" s="51"/>
      <c r="N43" s="51"/>
      <c r="O43" s="51"/>
    </row>
    <row r="44" spans="2:15" ht="12.75" x14ac:dyDescent="0.25">
      <c r="C44" s="143" t="s">
        <v>88</v>
      </c>
      <c r="D44" s="66"/>
      <c r="E44" s="63">
        <f>E13++E19+E21+E24-E26-E40</f>
        <v>0</v>
      </c>
      <c r="F44" s="63">
        <f>F13++F19+F21+F24-F26-F40</f>
        <v>0</v>
      </c>
      <c r="G44" s="63">
        <f t="shared" ref="G44:L44" si="14">G13++G19+G21+G24-G26-G40</f>
        <v>0</v>
      </c>
      <c r="H44" s="63">
        <f t="shared" si="14"/>
        <v>0</v>
      </c>
      <c r="I44" s="63">
        <f t="shared" si="14"/>
        <v>0</v>
      </c>
      <c r="J44" s="63">
        <f t="shared" si="14"/>
        <v>0</v>
      </c>
      <c r="K44" s="63">
        <f t="shared" si="14"/>
        <v>0</v>
      </c>
      <c r="L44" s="63">
        <f t="shared" si="14"/>
        <v>0</v>
      </c>
    </row>
    <row r="45" spans="2:15" ht="12.75" x14ac:dyDescent="0.25">
      <c r="C45" s="143" t="s">
        <v>89</v>
      </c>
      <c r="D45" s="67"/>
      <c r="E45" s="63">
        <f>E44</f>
        <v>0</v>
      </c>
      <c r="F45" s="63">
        <f t="shared" ref="F45:L45" si="15">F44+E45</f>
        <v>0</v>
      </c>
      <c r="G45" s="63">
        <f t="shared" si="15"/>
        <v>0</v>
      </c>
      <c r="H45" s="63">
        <f t="shared" si="15"/>
        <v>0</v>
      </c>
      <c r="I45" s="63">
        <f t="shared" si="15"/>
        <v>0</v>
      </c>
      <c r="J45" s="63">
        <f t="shared" si="15"/>
        <v>0</v>
      </c>
      <c r="K45" s="63">
        <f t="shared" si="15"/>
        <v>0</v>
      </c>
      <c r="L45" s="63">
        <f t="shared" si="15"/>
        <v>0</v>
      </c>
    </row>
    <row r="46" spans="2:15" ht="12.75" x14ac:dyDescent="0.25">
      <c r="C46" s="143" t="s">
        <v>90</v>
      </c>
      <c r="D46" s="66" t="e">
        <f>D9+D10</f>
        <v>#REF!</v>
      </c>
      <c r="E46" s="68"/>
      <c r="F46" s="68"/>
      <c r="G46" s="68"/>
      <c r="H46" s="68"/>
      <c r="I46" s="68"/>
      <c r="J46" s="68"/>
      <c r="K46" s="68"/>
      <c r="L46" s="68"/>
    </row>
    <row r="47" spans="2:15" ht="12.75" x14ac:dyDescent="0.25">
      <c r="C47" s="143" t="s">
        <v>91</v>
      </c>
      <c r="D47" s="66"/>
      <c r="E47" s="63" t="e">
        <f>$D46+E45</f>
        <v>#REF!</v>
      </c>
      <c r="F47" s="63" t="e">
        <f t="shared" ref="F47:L47" si="16">$D46+F45</f>
        <v>#REF!</v>
      </c>
      <c r="G47" s="63" t="e">
        <f t="shared" si="16"/>
        <v>#REF!</v>
      </c>
      <c r="H47" s="63" t="e">
        <f t="shared" si="16"/>
        <v>#REF!</v>
      </c>
      <c r="I47" s="63" t="e">
        <f t="shared" si="16"/>
        <v>#REF!</v>
      </c>
      <c r="J47" s="63" t="e">
        <f t="shared" si="16"/>
        <v>#REF!</v>
      </c>
      <c r="K47" s="63" t="e">
        <f t="shared" si="16"/>
        <v>#REF!</v>
      </c>
      <c r="L47" s="63" t="e">
        <f t="shared" si="16"/>
        <v>#REF!</v>
      </c>
    </row>
    <row r="48" spans="2:15" ht="12.75" x14ac:dyDescent="0.25">
      <c r="C48" s="143" t="s">
        <v>92</v>
      </c>
      <c r="D48" s="48"/>
      <c r="E48" s="54" t="e">
        <f t="shared" ref="E48:L48" si="17">IF(E45&gt;0, "OK", IF(ABS(E45/$D$46)&lt;100%, (ABS(E45/$D$46)), "LIQUIDOS NO CUBREN BRECHA"))</f>
        <v>#REF!</v>
      </c>
      <c r="F48" s="54" t="e">
        <f t="shared" si="17"/>
        <v>#REF!</v>
      </c>
      <c r="G48" s="54" t="e">
        <f t="shared" si="17"/>
        <v>#REF!</v>
      </c>
      <c r="H48" s="54" t="e">
        <f t="shared" si="17"/>
        <v>#REF!</v>
      </c>
      <c r="I48" s="54" t="e">
        <f t="shared" si="17"/>
        <v>#REF!</v>
      </c>
      <c r="J48" s="54" t="e">
        <f t="shared" si="17"/>
        <v>#REF!</v>
      </c>
      <c r="K48" s="54" t="e">
        <f t="shared" si="17"/>
        <v>#REF!</v>
      </c>
      <c r="L48" s="54" t="e">
        <f t="shared" si="17"/>
        <v>#REF!</v>
      </c>
    </row>
    <row r="49" spans="3:15" ht="12.75" x14ac:dyDescent="0.25">
      <c r="C49" s="143" t="s">
        <v>93</v>
      </c>
      <c r="D49" s="47"/>
      <c r="E49" s="55" t="e">
        <f>IF(E45&gt;0,0,IF(E47&gt;0,0,ABS(E47)))</f>
        <v>#REF!</v>
      </c>
      <c r="F49" s="55" t="e">
        <f>IF(F45&gt;0,0,IF(F47&gt;0,0,ABS(F47)))</f>
        <v>#REF!</v>
      </c>
      <c r="G49" s="55" t="e">
        <f t="shared" ref="G49:L49" si="18">IF(G45&gt;0,0,IF(G47&gt;0,0,ABS(G47)))</f>
        <v>#REF!</v>
      </c>
      <c r="H49" s="56" t="e">
        <f t="shared" si="18"/>
        <v>#REF!</v>
      </c>
      <c r="I49" s="56" t="e">
        <f t="shared" si="18"/>
        <v>#REF!</v>
      </c>
      <c r="J49" s="56" t="e">
        <f t="shared" si="18"/>
        <v>#REF!</v>
      </c>
      <c r="K49" s="56" t="e">
        <f t="shared" si="18"/>
        <v>#REF!</v>
      </c>
      <c r="L49" s="56" t="e">
        <f t="shared" si="18"/>
        <v>#REF!</v>
      </c>
    </row>
    <row r="50" spans="3:15" ht="12.75" x14ac:dyDescent="0.25">
      <c r="C50" s="143" t="s">
        <v>94</v>
      </c>
      <c r="D50" s="58" t="e">
        <f>IF(AND(E47&gt;0,F47&gt;0,G47&gt;0,H47&gt;0,I47&gt;J47&gt;0,K47&gt;0),#REF!,IF(AND(E47&gt;0,F47&gt;0,G47&gt;0,H47&gt;0,I47&gt;0,J47&gt;0),#REF!,IF(AND(E47&gt;0,F47&gt;0,G47&gt;0,H47&gt;0,I47&gt;0),#REF!,IF(AND(E47&gt;0,F47&gt;0,G47&gt;0,H47&gt;0),#REF!,IF(AND(E47&gt;0,F47&gt;0,G47&gt;0),#REF!,0)))))</f>
        <v>#REF!</v>
      </c>
      <c r="E50" s="57"/>
      <c r="F50" s="57"/>
      <c r="G50" s="57"/>
      <c r="H50" s="57"/>
      <c r="I50" s="57"/>
      <c r="J50" s="57"/>
      <c r="K50" s="57"/>
      <c r="L50" s="57"/>
    </row>
    <row r="51" spans="3:15" x14ac:dyDescent="0.25">
      <c r="C51" s="20"/>
      <c r="D51" s="20"/>
      <c r="E51" s="20"/>
      <c r="F51" s="20"/>
      <c r="G51" s="20"/>
      <c r="H51" s="20"/>
      <c r="I51" s="20"/>
      <c r="J51" s="20"/>
      <c r="K51" s="20"/>
    </row>
    <row r="52" spans="3:15" ht="12.75" x14ac:dyDescent="0.25">
      <c r="C52" s="20"/>
      <c r="D52" s="207" t="s">
        <v>1</v>
      </c>
      <c r="E52" s="207" t="s">
        <v>15</v>
      </c>
      <c r="F52" s="20"/>
      <c r="G52" s="20"/>
      <c r="H52" s="20"/>
      <c r="I52" s="20"/>
      <c r="J52" s="20"/>
      <c r="K52" s="20"/>
    </row>
    <row r="53" spans="3:15" x14ac:dyDescent="0.25">
      <c r="D53" s="208" t="e">
        <f>MAX(#REF!)</f>
        <v>#REF!</v>
      </c>
      <c r="E53" s="208" t="e">
        <f>MIN(#REF!)</f>
        <v>#REF!</v>
      </c>
      <c r="F53" s="22"/>
      <c r="G53" s="22"/>
      <c r="H53" s="22"/>
      <c r="I53" s="22"/>
      <c r="J53" s="22"/>
      <c r="K53" s="22"/>
      <c r="L53" s="22"/>
    </row>
    <row r="54" spans="3:15" x14ac:dyDescent="0.25">
      <c r="C54" s="23"/>
      <c r="F54" s="18"/>
      <c r="G54" s="21"/>
      <c r="H54" s="21"/>
      <c r="I54" s="21"/>
      <c r="J54" s="21"/>
      <c r="K54" s="21"/>
      <c r="L54" s="21"/>
      <c r="M54" s="21"/>
      <c r="N54" s="21"/>
      <c r="O54" s="21"/>
    </row>
  </sheetData>
  <mergeCells count="1">
    <mergeCell ref="E3:L3"/>
  </mergeCells>
  <conditionalFormatting sqref="E44:L44">
    <cfRule type="cellIs" dxfId="3" priority="3" operator="greaterThan">
      <formula>0</formula>
    </cfRule>
  </conditionalFormatting>
  <conditionalFormatting sqref="E44:L45">
    <cfRule type="cellIs" dxfId="2" priority="2" operator="lessThan">
      <formula>0</formula>
    </cfRule>
  </conditionalFormatting>
  <conditionalFormatting sqref="E49:L49">
    <cfRule type="cellIs" dxfId="1" priority="1" operator="lessThan">
      <formula>0</formula>
    </cfRule>
    <cfRule type="cellIs" dxfId="0" priority="4" operator="greaterThan">
      <formula>0</formula>
    </cfRule>
  </conditionalFormatting>
  <pageMargins left="0.75" right="0.75" top="1" bottom="1" header="0" footer="0"/>
  <pageSetup paperSize="9" orientation="portrait"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69DF-3792-4A0E-B980-77A0874908F8}">
  <dimension ref="B1:E62"/>
  <sheetViews>
    <sheetView topLeftCell="A2" zoomScaleNormal="100" workbookViewId="0">
      <selection activeCell="D28" sqref="D28"/>
    </sheetView>
  </sheetViews>
  <sheetFormatPr baseColWidth="10" defaultRowHeight="15" x14ac:dyDescent="0.25"/>
  <cols>
    <col min="2" max="2" width="3" bestFit="1" customWidth="1"/>
    <col min="3" max="3" width="22.7109375" customWidth="1"/>
    <col min="4" max="4" width="55.42578125" customWidth="1"/>
    <col min="5" max="5" width="29.42578125" customWidth="1"/>
  </cols>
  <sheetData>
    <row r="1" spans="2:5" ht="83.25" customHeight="1" x14ac:dyDescent="0.25"/>
    <row r="2" spans="2:5" x14ac:dyDescent="0.25">
      <c r="B2" s="291" t="s">
        <v>141</v>
      </c>
      <c r="C2" s="292" t="s">
        <v>142</v>
      </c>
      <c r="D2" s="292" t="s">
        <v>143</v>
      </c>
      <c r="E2" s="293" t="s">
        <v>144</v>
      </c>
    </row>
    <row r="3" spans="2:5" x14ac:dyDescent="0.25">
      <c r="B3" s="294">
        <v>1</v>
      </c>
      <c r="C3" s="290"/>
      <c r="D3" s="290"/>
      <c r="E3" s="295"/>
    </row>
    <row r="4" spans="2:5" x14ac:dyDescent="0.25">
      <c r="B4" s="294">
        <v>2</v>
      </c>
      <c r="C4" s="290"/>
      <c r="D4" s="290"/>
      <c r="E4" s="295"/>
    </row>
    <row r="5" spans="2:5" x14ac:dyDescent="0.25">
      <c r="B5" s="294">
        <v>3</v>
      </c>
      <c r="C5" s="290"/>
      <c r="D5" s="290"/>
      <c r="E5" s="295"/>
    </row>
    <row r="6" spans="2:5" x14ac:dyDescent="0.25">
      <c r="B6" s="294">
        <v>4</v>
      </c>
      <c r="C6" s="290"/>
      <c r="D6" s="290"/>
      <c r="E6" s="295"/>
    </row>
    <row r="7" spans="2:5" x14ac:dyDescent="0.25">
      <c r="B7" s="294">
        <v>5</v>
      </c>
      <c r="C7" s="290"/>
      <c r="D7" s="290"/>
      <c r="E7" s="295"/>
    </row>
    <row r="8" spans="2:5" x14ac:dyDescent="0.25">
      <c r="B8" s="294">
        <v>6</v>
      </c>
      <c r="C8" s="290"/>
      <c r="D8" s="290"/>
      <c r="E8" s="295"/>
    </row>
    <row r="9" spans="2:5" x14ac:dyDescent="0.25">
      <c r="B9" s="294">
        <v>7</v>
      </c>
      <c r="C9" s="290"/>
      <c r="D9" s="290"/>
      <c r="E9" s="295"/>
    </row>
    <row r="10" spans="2:5" x14ac:dyDescent="0.25">
      <c r="B10" s="294">
        <v>8</v>
      </c>
      <c r="C10" s="290"/>
      <c r="D10" s="290"/>
      <c r="E10" s="295"/>
    </row>
    <row r="11" spans="2:5" x14ac:dyDescent="0.25">
      <c r="B11" s="294">
        <v>9</v>
      </c>
      <c r="C11" s="290"/>
      <c r="D11" s="290"/>
      <c r="E11" s="295"/>
    </row>
    <row r="12" spans="2:5" x14ac:dyDescent="0.25">
      <c r="B12" s="294">
        <v>10</v>
      </c>
      <c r="C12" s="290"/>
      <c r="D12" s="290"/>
      <c r="E12" s="295"/>
    </row>
    <row r="13" spans="2:5" x14ac:dyDescent="0.25">
      <c r="B13" s="294">
        <v>11</v>
      </c>
      <c r="C13" s="290"/>
      <c r="D13" s="290"/>
      <c r="E13" s="295"/>
    </row>
    <row r="14" spans="2:5" x14ac:dyDescent="0.25">
      <c r="B14" s="294">
        <v>12</v>
      </c>
      <c r="C14" s="290"/>
      <c r="D14" s="290"/>
      <c r="E14" s="295"/>
    </row>
    <row r="15" spans="2:5" x14ac:dyDescent="0.25">
      <c r="B15" s="294">
        <v>13</v>
      </c>
      <c r="C15" s="290"/>
      <c r="D15" s="290"/>
      <c r="E15" s="295"/>
    </row>
    <row r="16" spans="2:5" x14ac:dyDescent="0.25">
      <c r="B16" s="294">
        <v>14</v>
      </c>
      <c r="C16" s="290"/>
      <c r="D16" s="290"/>
      <c r="E16" s="295"/>
    </row>
    <row r="17" spans="2:5" x14ac:dyDescent="0.25">
      <c r="B17" s="294">
        <v>15</v>
      </c>
      <c r="C17" s="290"/>
      <c r="D17" s="290"/>
      <c r="E17" s="295"/>
    </row>
    <row r="18" spans="2:5" x14ac:dyDescent="0.25">
      <c r="B18" s="294">
        <v>16</v>
      </c>
      <c r="C18" s="290"/>
      <c r="D18" s="290"/>
      <c r="E18" s="295"/>
    </row>
    <row r="19" spans="2:5" x14ac:dyDescent="0.25">
      <c r="B19" s="294">
        <v>17</v>
      </c>
      <c r="C19" s="290"/>
      <c r="D19" s="290"/>
      <c r="E19" s="295"/>
    </row>
    <row r="20" spans="2:5" x14ac:dyDescent="0.25">
      <c r="B20" s="294">
        <v>18</v>
      </c>
      <c r="C20" s="290"/>
      <c r="D20" s="290"/>
      <c r="E20" s="295"/>
    </row>
    <row r="21" spans="2:5" x14ac:dyDescent="0.25">
      <c r="B21" s="294">
        <v>19</v>
      </c>
      <c r="C21" s="290"/>
      <c r="D21" s="290"/>
      <c r="E21" s="295"/>
    </row>
    <row r="22" spans="2:5" x14ac:dyDescent="0.25">
      <c r="B22" s="294">
        <v>20</v>
      </c>
      <c r="C22" s="290"/>
      <c r="D22" s="290"/>
      <c r="E22" s="295"/>
    </row>
    <row r="23" spans="2:5" x14ac:dyDescent="0.25">
      <c r="B23" s="294">
        <v>21</v>
      </c>
      <c r="C23" s="290"/>
      <c r="D23" s="290"/>
      <c r="E23" s="295"/>
    </row>
    <row r="24" spans="2:5" x14ac:dyDescent="0.25">
      <c r="B24" s="294">
        <v>22</v>
      </c>
      <c r="C24" s="290"/>
      <c r="D24" s="290"/>
      <c r="E24" s="295"/>
    </row>
    <row r="25" spans="2:5" x14ac:dyDescent="0.25">
      <c r="B25" s="294">
        <v>23</v>
      </c>
      <c r="C25" s="290"/>
      <c r="D25" s="290"/>
      <c r="E25" s="295"/>
    </row>
    <row r="26" spans="2:5" x14ac:dyDescent="0.25">
      <c r="B26" s="294">
        <v>24</v>
      </c>
      <c r="C26" s="290"/>
      <c r="D26" s="290"/>
      <c r="E26" s="295"/>
    </row>
    <row r="27" spans="2:5" x14ac:dyDescent="0.25">
      <c r="B27" s="294">
        <v>25</v>
      </c>
      <c r="C27" s="290"/>
      <c r="D27" s="290"/>
      <c r="E27" s="295"/>
    </row>
    <row r="28" spans="2:5" x14ac:dyDescent="0.25">
      <c r="B28" s="294">
        <v>26</v>
      </c>
      <c r="C28" s="290"/>
      <c r="D28" s="290"/>
      <c r="E28" s="295"/>
    </row>
    <row r="29" spans="2:5" x14ac:dyDescent="0.25">
      <c r="B29" s="294">
        <v>27</v>
      </c>
      <c r="C29" s="290"/>
      <c r="D29" s="290"/>
      <c r="E29" s="295"/>
    </row>
    <row r="30" spans="2:5" x14ac:dyDescent="0.25">
      <c r="B30" s="294">
        <v>28</v>
      </c>
      <c r="C30" s="290"/>
      <c r="D30" s="290"/>
      <c r="E30" s="295"/>
    </row>
    <row r="31" spans="2:5" x14ac:dyDescent="0.25">
      <c r="B31" s="294">
        <v>29</v>
      </c>
      <c r="C31" s="290"/>
      <c r="D31" s="290"/>
      <c r="E31" s="295"/>
    </row>
    <row r="32" spans="2:5" x14ac:dyDescent="0.25">
      <c r="B32" s="294">
        <v>30</v>
      </c>
      <c r="C32" s="290"/>
      <c r="D32" s="290"/>
      <c r="E32" s="295"/>
    </row>
    <row r="33" spans="2:5" x14ac:dyDescent="0.25">
      <c r="B33" s="294">
        <v>31</v>
      </c>
      <c r="C33" s="290"/>
      <c r="D33" s="290"/>
      <c r="E33" s="295"/>
    </row>
    <row r="34" spans="2:5" x14ac:dyDescent="0.25">
      <c r="B34" s="294">
        <v>32</v>
      </c>
      <c r="C34" s="290"/>
      <c r="D34" s="290"/>
      <c r="E34" s="295"/>
    </row>
    <row r="35" spans="2:5" x14ac:dyDescent="0.25">
      <c r="B35" s="294">
        <v>33</v>
      </c>
      <c r="C35" s="290"/>
      <c r="D35" s="290"/>
      <c r="E35" s="295"/>
    </row>
    <row r="36" spans="2:5" x14ac:dyDescent="0.25">
      <c r="B36" s="294">
        <v>34</v>
      </c>
      <c r="C36" s="290"/>
      <c r="D36" s="290"/>
      <c r="E36" s="295"/>
    </row>
    <row r="37" spans="2:5" x14ac:dyDescent="0.25">
      <c r="B37" s="294">
        <v>35</v>
      </c>
      <c r="C37" s="290"/>
      <c r="D37" s="290"/>
      <c r="E37" s="295"/>
    </row>
    <row r="38" spans="2:5" x14ac:dyDescent="0.25">
      <c r="B38" s="294">
        <v>36</v>
      </c>
      <c r="C38" s="290"/>
      <c r="D38" s="290"/>
      <c r="E38" s="295"/>
    </row>
    <row r="39" spans="2:5" x14ac:dyDescent="0.25">
      <c r="B39" s="294">
        <v>37</v>
      </c>
      <c r="C39" s="290"/>
      <c r="D39" s="290"/>
      <c r="E39" s="295"/>
    </row>
    <row r="40" spans="2:5" x14ac:dyDescent="0.25">
      <c r="B40" s="294">
        <v>38</v>
      </c>
      <c r="C40" s="290"/>
      <c r="D40" s="290"/>
      <c r="E40" s="295"/>
    </row>
    <row r="41" spans="2:5" x14ac:dyDescent="0.25">
      <c r="B41" s="294">
        <v>39</v>
      </c>
      <c r="C41" s="290"/>
      <c r="D41" s="290"/>
      <c r="E41" s="295"/>
    </row>
    <row r="42" spans="2:5" x14ac:dyDescent="0.25">
      <c r="B42" s="294">
        <v>40</v>
      </c>
      <c r="C42" s="290"/>
      <c r="D42" s="290"/>
      <c r="E42" s="295"/>
    </row>
    <row r="43" spans="2:5" x14ac:dyDescent="0.25">
      <c r="B43" s="294">
        <v>41</v>
      </c>
      <c r="C43" s="290"/>
      <c r="D43" s="290"/>
      <c r="E43" s="295"/>
    </row>
    <row r="44" spans="2:5" x14ac:dyDescent="0.25">
      <c r="B44" s="294">
        <v>42</v>
      </c>
      <c r="C44" s="290"/>
      <c r="D44" s="290"/>
      <c r="E44" s="295"/>
    </row>
    <row r="45" spans="2:5" x14ac:dyDescent="0.25">
      <c r="B45" s="294">
        <v>43</v>
      </c>
      <c r="C45" s="290"/>
      <c r="D45" s="290"/>
      <c r="E45" s="295"/>
    </row>
    <row r="46" spans="2:5" x14ac:dyDescent="0.25">
      <c r="B46" s="294">
        <v>44</v>
      </c>
      <c r="C46" s="290"/>
      <c r="D46" s="290"/>
      <c r="E46" s="295"/>
    </row>
    <row r="47" spans="2:5" x14ac:dyDescent="0.25">
      <c r="B47" s="294">
        <v>45</v>
      </c>
      <c r="C47" s="290"/>
      <c r="D47" s="290"/>
      <c r="E47" s="295"/>
    </row>
    <row r="48" spans="2:5" x14ac:dyDescent="0.25">
      <c r="B48" s="294">
        <v>46</v>
      </c>
      <c r="C48" s="290"/>
      <c r="D48" s="290"/>
      <c r="E48" s="295"/>
    </row>
    <row r="49" spans="2:5" x14ac:dyDescent="0.25">
      <c r="B49" s="294">
        <v>47</v>
      </c>
      <c r="C49" s="290"/>
      <c r="D49" s="290"/>
      <c r="E49" s="295"/>
    </row>
    <row r="50" spans="2:5" x14ac:dyDescent="0.25">
      <c r="B50" s="294">
        <v>48</v>
      </c>
      <c r="C50" s="290"/>
      <c r="D50" s="290"/>
      <c r="E50" s="295"/>
    </row>
    <row r="51" spans="2:5" x14ac:dyDescent="0.25">
      <c r="B51" s="294">
        <v>49</v>
      </c>
      <c r="C51" s="290"/>
      <c r="D51" s="290"/>
      <c r="E51" s="295"/>
    </row>
    <row r="52" spans="2:5" x14ac:dyDescent="0.25">
      <c r="B52" s="294">
        <v>50</v>
      </c>
      <c r="C52" s="290"/>
      <c r="D52" s="290"/>
      <c r="E52" s="295"/>
    </row>
    <row r="53" spans="2:5" x14ac:dyDescent="0.25">
      <c r="B53" s="294">
        <v>51</v>
      </c>
      <c r="C53" s="290"/>
      <c r="D53" s="290"/>
      <c r="E53" s="295"/>
    </row>
    <row r="54" spans="2:5" x14ac:dyDescent="0.25">
      <c r="B54" s="294">
        <v>52</v>
      </c>
      <c r="C54" s="290"/>
      <c r="D54" s="290"/>
      <c r="E54" s="295"/>
    </row>
    <row r="55" spans="2:5" x14ac:dyDescent="0.25">
      <c r="B55" s="294">
        <v>53</v>
      </c>
      <c r="C55" s="290"/>
      <c r="D55" s="290"/>
      <c r="E55" s="295"/>
    </row>
    <row r="56" spans="2:5" x14ac:dyDescent="0.25">
      <c r="B56" s="294">
        <v>54</v>
      </c>
      <c r="C56" s="290"/>
      <c r="D56" s="290"/>
      <c r="E56" s="295"/>
    </row>
    <row r="57" spans="2:5" x14ac:dyDescent="0.25">
      <c r="B57" s="294">
        <v>55</v>
      </c>
      <c r="C57" s="290"/>
      <c r="D57" s="290"/>
      <c r="E57" s="295"/>
    </row>
    <row r="58" spans="2:5" x14ac:dyDescent="0.25">
      <c r="B58" s="294">
        <v>56</v>
      </c>
      <c r="C58" s="290"/>
      <c r="D58" s="290"/>
      <c r="E58" s="295"/>
    </row>
    <row r="59" spans="2:5" x14ac:dyDescent="0.25">
      <c r="B59" s="294">
        <v>57</v>
      </c>
      <c r="C59" s="290"/>
      <c r="D59" s="290"/>
      <c r="E59" s="295"/>
    </row>
    <row r="60" spans="2:5" x14ac:dyDescent="0.25">
      <c r="B60" s="294">
        <v>58</v>
      </c>
      <c r="C60" s="290"/>
      <c r="D60" s="290"/>
      <c r="E60" s="295"/>
    </row>
    <row r="61" spans="2:5" x14ac:dyDescent="0.25">
      <c r="B61" s="294">
        <v>59</v>
      </c>
      <c r="C61" s="290"/>
      <c r="D61" s="290"/>
      <c r="E61" s="295"/>
    </row>
    <row r="62" spans="2:5" x14ac:dyDescent="0.25">
      <c r="B62" s="296">
        <v>60</v>
      </c>
      <c r="C62" s="297"/>
      <c r="D62" s="297"/>
      <c r="E62" s="298"/>
    </row>
  </sheetData>
  <pageMargins left="0.7" right="0.7"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44"/>
  <sheetViews>
    <sheetView tabSelected="1" topLeftCell="D1" zoomScaleNormal="100" workbookViewId="0">
      <selection activeCell="R8" sqref="R8"/>
    </sheetView>
  </sheetViews>
  <sheetFormatPr baseColWidth="10" defaultColWidth="11.42578125" defaultRowHeight="11.25" x14ac:dyDescent="0.2"/>
  <cols>
    <col min="1" max="1" width="14" style="265" customWidth="1"/>
    <col min="2" max="11" width="11.5703125" style="265" customWidth="1"/>
    <col min="12" max="12" width="13.85546875" style="265" customWidth="1"/>
    <col min="13" max="17" width="11.5703125" style="265" customWidth="1"/>
    <col min="18" max="18" width="10.7109375" style="273" customWidth="1"/>
    <col min="19" max="22" width="11.5703125" style="265" customWidth="1"/>
    <col min="23" max="16384" width="11.42578125" style="265"/>
  </cols>
  <sheetData>
    <row r="1" spans="2:22" s="269" customFormat="1" x14ac:dyDescent="0.25"/>
    <row r="2" spans="2:22" s="269" customFormat="1" x14ac:dyDescent="0.25"/>
    <row r="3" spans="2:22" s="269" customFormat="1" x14ac:dyDescent="0.25"/>
    <row r="4" spans="2:22" s="269" customFormat="1" x14ac:dyDescent="0.25"/>
    <row r="5" spans="2:22" s="269" customFormat="1" x14ac:dyDescent="0.25"/>
    <row r="6" spans="2:22" s="269" customFormat="1" ht="21.6" customHeight="1" x14ac:dyDescent="0.25">
      <c r="B6" s="324" t="s">
        <v>134</v>
      </c>
      <c r="C6" s="325"/>
      <c r="D6" s="325"/>
      <c r="E6" s="325"/>
      <c r="F6" s="325"/>
      <c r="G6" s="325"/>
      <c r="H6" s="325"/>
      <c r="I6" s="325"/>
      <c r="J6" s="325"/>
      <c r="K6" s="325"/>
      <c r="L6" s="325"/>
      <c r="M6" s="325"/>
      <c r="N6" s="325"/>
      <c r="O6" s="325"/>
      <c r="P6" s="325"/>
      <c r="Q6" s="325"/>
      <c r="R6" s="325"/>
      <c r="S6" s="281"/>
      <c r="T6" s="281"/>
      <c r="U6" s="281"/>
      <c r="V6" s="281"/>
    </row>
    <row r="7" spans="2:22" x14ac:dyDescent="0.2">
      <c r="B7" s="267"/>
      <c r="C7" s="267"/>
      <c r="D7" s="267"/>
      <c r="E7" s="267"/>
      <c r="F7" s="267"/>
      <c r="G7" s="267"/>
      <c r="H7" s="267"/>
      <c r="I7" s="267"/>
      <c r="J7" s="267"/>
      <c r="K7" s="267"/>
      <c r="L7" s="267"/>
      <c r="M7" s="267"/>
      <c r="N7" s="267"/>
      <c r="O7" s="267"/>
      <c r="P7" s="267"/>
      <c r="Q7" s="267"/>
      <c r="R7" s="274"/>
    </row>
    <row r="8" spans="2:22" ht="12.6" customHeight="1" x14ac:dyDescent="0.2">
      <c r="B8" s="267"/>
      <c r="C8" s="267"/>
      <c r="D8" s="267"/>
      <c r="E8" s="267"/>
      <c r="F8" s="267"/>
      <c r="G8" s="268"/>
      <c r="H8" s="268"/>
      <c r="M8" s="273" t="s">
        <v>95</v>
      </c>
      <c r="R8" s="279" t="s">
        <v>96</v>
      </c>
      <c r="S8" s="273"/>
    </row>
    <row r="9" spans="2:22" ht="14.25" customHeight="1" x14ac:dyDescent="0.2">
      <c r="B9" s="267"/>
      <c r="C9" s="267"/>
      <c r="D9" s="267"/>
      <c r="E9" s="267"/>
      <c r="F9" s="267"/>
      <c r="G9" s="268"/>
      <c r="H9" s="268"/>
      <c r="I9" s="268"/>
      <c r="J9" s="268"/>
      <c r="K9" s="267"/>
      <c r="L9" s="267"/>
      <c r="M9" s="267"/>
      <c r="N9" s="267"/>
      <c r="O9" s="267"/>
      <c r="P9" s="267"/>
      <c r="Q9" s="267"/>
      <c r="R9" s="274"/>
    </row>
    <row r="10" spans="2:22" ht="18.75" customHeight="1" x14ac:dyDescent="0.2">
      <c r="B10" s="349" t="s">
        <v>123</v>
      </c>
      <c r="C10" s="350"/>
      <c r="D10" s="350"/>
      <c r="E10" s="350"/>
      <c r="F10" s="350"/>
      <c r="G10" s="350"/>
      <c r="H10" s="350"/>
      <c r="I10" s="350"/>
      <c r="J10" s="350"/>
      <c r="K10" s="350"/>
      <c r="L10" s="350"/>
      <c r="M10" s="350"/>
      <c r="N10" s="350"/>
      <c r="O10" s="350"/>
      <c r="P10" s="350"/>
      <c r="Q10" s="350"/>
      <c r="R10" s="351"/>
    </row>
    <row r="11" spans="2:22" ht="15" customHeight="1" x14ac:dyDescent="0.2">
      <c r="B11" s="355" t="s">
        <v>127</v>
      </c>
      <c r="C11" s="355"/>
      <c r="D11" s="355"/>
      <c r="E11" s="355"/>
      <c r="F11" s="355"/>
      <c r="G11" s="331" t="s">
        <v>97</v>
      </c>
      <c r="H11" s="332"/>
      <c r="I11" s="332"/>
      <c r="J11" s="333"/>
      <c r="K11" s="331" t="s">
        <v>98</v>
      </c>
      <c r="L11" s="332"/>
      <c r="M11" s="333"/>
      <c r="N11" s="352" t="s">
        <v>99</v>
      </c>
      <c r="O11" s="353"/>
      <c r="P11" s="353"/>
      <c r="Q11" s="353"/>
      <c r="R11" s="354"/>
    </row>
    <row r="12" spans="2:22" ht="23.45" customHeight="1" x14ac:dyDescent="0.2">
      <c r="B12" s="343"/>
      <c r="C12" s="344"/>
      <c r="D12" s="344"/>
      <c r="E12" s="344"/>
      <c r="F12" s="345"/>
      <c r="G12" s="343"/>
      <c r="H12" s="344"/>
      <c r="I12" s="344"/>
      <c r="J12" s="345"/>
      <c r="K12" s="343"/>
      <c r="L12" s="344"/>
      <c r="M12" s="345"/>
      <c r="N12" s="346" t="s">
        <v>145</v>
      </c>
      <c r="O12" s="347"/>
      <c r="P12" s="347"/>
      <c r="Q12" s="347"/>
      <c r="R12" s="347"/>
    </row>
    <row r="13" spans="2:22" ht="15" customHeight="1" x14ac:dyDescent="0.2">
      <c r="B13" s="355" t="s">
        <v>121</v>
      </c>
      <c r="C13" s="355"/>
      <c r="D13" s="355"/>
      <c r="E13" s="355" t="s">
        <v>125</v>
      </c>
      <c r="F13" s="355"/>
      <c r="G13" s="355"/>
      <c r="H13" s="331" t="s">
        <v>100</v>
      </c>
      <c r="I13" s="332"/>
      <c r="J13" s="333"/>
      <c r="K13" s="331" t="s">
        <v>101</v>
      </c>
      <c r="L13" s="333"/>
      <c r="M13" s="331" t="s">
        <v>118</v>
      </c>
      <c r="N13" s="332"/>
      <c r="O13" s="332"/>
      <c r="P13" s="332"/>
      <c r="Q13" s="332"/>
      <c r="R13" s="333"/>
    </row>
    <row r="14" spans="2:22" ht="15" customHeight="1" x14ac:dyDescent="0.2">
      <c r="B14" s="356"/>
      <c r="C14" s="356"/>
      <c r="D14" s="356"/>
      <c r="E14" s="356"/>
      <c r="F14" s="356"/>
      <c r="G14" s="356"/>
      <c r="H14" s="334"/>
      <c r="I14" s="335"/>
      <c r="J14" s="336"/>
      <c r="K14" s="334"/>
      <c r="L14" s="336"/>
      <c r="M14" s="334"/>
      <c r="N14" s="335"/>
      <c r="O14" s="335"/>
      <c r="P14" s="335"/>
      <c r="Q14" s="335"/>
      <c r="R14" s="336"/>
    </row>
    <row r="15" spans="2:22" ht="15" customHeight="1" x14ac:dyDescent="0.2">
      <c r="B15" s="355" t="s">
        <v>120</v>
      </c>
      <c r="C15" s="355"/>
      <c r="D15" s="355"/>
      <c r="E15" s="355" t="s">
        <v>102</v>
      </c>
      <c r="F15" s="355"/>
      <c r="G15" s="355"/>
      <c r="H15" s="331" t="s">
        <v>126</v>
      </c>
      <c r="I15" s="332"/>
      <c r="J15" s="333"/>
      <c r="K15" s="331" t="s">
        <v>119</v>
      </c>
      <c r="L15" s="332"/>
      <c r="M15" s="333"/>
      <c r="N15" s="331" t="s">
        <v>103</v>
      </c>
      <c r="O15" s="332"/>
      <c r="P15" s="332"/>
      <c r="Q15" s="332"/>
      <c r="R15" s="333"/>
    </row>
    <row r="16" spans="2:22" ht="15" customHeight="1" x14ac:dyDescent="0.2">
      <c r="B16" s="356"/>
      <c r="C16" s="356"/>
      <c r="D16" s="356"/>
      <c r="E16" s="356"/>
      <c r="F16" s="356"/>
      <c r="G16" s="356"/>
      <c r="H16" s="337" t="s">
        <v>104</v>
      </c>
      <c r="I16" s="338"/>
      <c r="J16" s="339"/>
      <c r="K16" s="334"/>
      <c r="L16" s="335"/>
      <c r="M16" s="335"/>
      <c r="N16" s="335"/>
      <c r="O16" s="335"/>
      <c r="P16" s="335"/>
      <c r="Q16" s="335"/>
      <c r="R16" s="336"/>
    </row>
    <row r="17" spans="2:18" ht="15" customHeight="1" x14ac:dyDescent="0.2">
      <c r="B17" s="331" t="s">
        <v>122</v>
      </c>
      <c r="C17" s="332"/>
      <c r="D17" s="332"/>
      <c r="E17" s="333"/>
      <c r="F17" s="331" t="s">
        <v>128</v>
      </c>
      <c r="G17" s="332"/>
      <c r="H17" s="332"/>
      <c r="I17" s="332"/>
      <c r="J17" s="333"/>
      <c r="K17" s="331" t="s">
        <v>106</v>
      </c>
      <c r="L17" s="332"/>
      <c r="M17" s="332"/>
      <c r="N17" s="332"/>
      <c r="O17" s="332"/>
      <c r="P17" s="332"/>
      <c r="Q17" s="332"/>
      <c r="R17" s="333"/>
    </row>
    <row r="18" spans="2:18" ht="79.349999999999994" customHeight="1" x14ac:dyDescent="0.2">
      <c r="B18" s="343"/>
      <c r="C18" s="344"/>
      <c r="D18" s="344"/>
      <c r="E18" s="345"/>
      <c r="F18" s="340" t="s">
        <v>105</v>
      </c>
      <c r="G18" s="341"/>
      <c r="H18" s="341"/>
      <c r="I18" s="341"/>
      <c r="J18" s="342"/>
      <c r="K18" s="346" t="s">
        <v>146</v>
      </c>
      <c r="L18" s="347"/>
      <c r="M18" s="347"/>
      <c r="N18" s="347"/>
      <c r="O18" s="347"/>
      <c r="P18" s="347"/>
      <c r="Q18" s="347"/>
      <c r="R18" s="348"/>
    </row>
    <row r="19" spans="2:18" s="266" customFormat="1" ht="18.600000000000001" customHeight="1" x14ac:dyDescent="0.25">
      <c r="B19" s="349" t="s">
        <v>124</v>
      </c>
      <c r="C19" s="350"/>
      <c r="D19" s="350"/>
      <c r="E19" s="350"/>
      <c r="F19" s="350"/>
      <c r="G19" s="350"/>
      <c r="H19" s="350"/>
      <c r="I19" s="350"/>
      <c r="J19" s="350"/>
      <c r="K19" s="350"/>
      <c r="L19" s="350"/>
      <c r="M19" s="350"/>
      <c r="N19" s="350"/>
      <c r="O19" s="350"/>
      <c r="P19" s="360"/>
      <c r="Q19" s="360"/>
      <c r="R19" s="360"/>
    </row>
    <row r="20" spans="2:18" s="266" customFormat="1" ht="54.6" customHeight="1" x14ac:dyDescent="0.25">
      <c r="B20" s="277" t="s">
        <v>107</v>
      </c>
      <c r="C20" s="277" t="s">
        <v>108</v>
      </c>
      <c r="D20" s="277" t="s">
        <v>109</v>
      </c>
      <c r="E20" s="277" t="s">
        <v>132</v>
      </c>
      <c r="F20" s="277" t="s">
        <v>147</v>
      </c>
      <c r="G20" s="277" t="s">
        <v>117</v>
      </c>
      <c r="H20" s="277" t="s">
        <v>113</v>
      </c>
      <c r="I20" s="278" t="s">
        <v>114</v>
      </c>
      <c r="J20" s="278" t="s">
        <v>115</v>
      </c>
      <c r="K20" s="278" t="s">
        <v>116</v>
      </c>
      <c r="L20" s="277" t="s">
        <v>110</v>
      </c>
      <c r="M20" s="278" t="s">
        <v>133</v>
      </c>
      <c r="N20" s="278" t="s">
        <v>111</v>
      </c>
      <c r="O20" s="287" t="s">
        <v>112</v>
      </c>
      <c r="P20" s="300" t="s">
        <v>135</v>
      </c>
      <c r="Q20" s="301" t="s">
        <v>136</v>
      </c>
      <c r="R20" s="302" t="s">
        <v>137</v>
      </c>
    </row>
    <row r="21" spans="2:18" s="266" customFormat="1" ht="67.5" x14ac:dyDescent="0.25">
      <c r="B21" s="286" t="s">
        <v>131</v>
      </c>
      <c r="C21" s="275"/>
      <c r="D21" s="275"/>
      <c r="E21" s="270"/>
      <c r="F21" s="271"/>
      <c r="G21" s="276"/>
      <c r="H21" s="276"/>
      <c r="I21" s="286" t="s">
        <v>129</v>
      </c>
      <c r="J21" s="286" t="s">
        <v>138</v>
      </c>
      <c r="K21" s="285" t="s">
        <v>130</v>
      </c>
      <c r="L21" s="271"/>
      <c r="M21" s="272"/>
      <c r="N21" s="272"/>
      <c r="O21" s="288"/>
      <c r="P21" s="299" t="s">
        <v>140</v>
      </c>
      <c r="Q21" s="289"/>
      <c r="R21" s="303"/>
    </row>
    <row r="22" spans="2:18" s="266" customFormat="1" ht="9.6" customHeight="1" x14ac:dyDescent="0.25">
      <c r="B22" s="270"/>
      <c r="C22" s="275"/>
      <c r="D22" s="275"/>
      <c r="E22" s="270"/>
      <c r="F22" s="271"/>
      <c r="G22" s="276"/>
      <c r="H22" s="270"/>
      <c r="I22" s="270"/>
      <c r="J22" s="271"/>
      <c r="K22" s="271"/>
      <c r="L22" s="271"/>
      <c r="M22" s="271"/>
      <c r="N22" s="271"/>
      <c r="O22" s="288"/>
      <c r="P22" s="304"/>
      <c r="Q22" s="271"/>
      <c r="R22" s="305"/>
    </row>
    <row r="23" spans="2:18" s="266" customFormat="1" ht="9.6" customHeight="1" x14ac:dyDescent="0.25">
      <c r="B23" s="270"/>
      <c r="C23" s="275"/>
      <c r="D23" s="275"/>
      <c r="E23" s="270"/>
      <c r="F23" s="271"/>
      <c r="G23" s="276"/>
      <c r="H23" s="270"/>
      <c r="I23" s="270"/>
      <c r="J23" s="271"/>
      <c r="K23" s="271"/>
      <c r="L23" s="271"/>
      <c r="M23" s="271"/>
      <c r="N23" s="271"/>
      <c r="O23" s="288"/>
      <c r="P23" s="304"/>
      <c r="Q23" s="271"/>
      <c r="R23" s="305"/>
    </row>
    <row r="24" spans="2:18" s="266" customFormat="1" ht="9.6" customHeight="1" x14ac:dyDescent="0.25">
      <c r="B24" s="270"/>
      <c r="C24" s="275"/>
      <c r="D24" s="275"/>
      <c r="E24" s="270"/>
      <c r="F24" s="271"/>
      <c r="G24" s="276"/>
      <c r="H24" s="270"/>
      <c r="I24" s="270"/>
      <c r="J24" s="271"/>
      <c r="K24" s="271"/>
      <c r="L24" s="271"/>
      <c r="M24" s="271"/>
      <c r="N24" s="271"/>
      <c r="O24" s="288"/>
      <c r="P24" s="304"/>
      <c r="Q24" s="271"/>
      <c r="R24" s="305"/>
    </row>
    <row r="25" spans="2:18" s="266" customFormat="1" ht="9.6" customHeight="1" x14ac:dyDescent="0.25">
      <c r="B25" s="270"/>
      <c r="C25" s="275"/>
      <c r="D25" s="275"/>
      <c r="E25" s="270"/>
      <c r="F25" s="271"/>
      <c r="G25" s="276"/>
      <c r="H25" s="270"/>
      <c r="I25" s="270"/>
      <c r="J25" s="271"/>
      <c r="K25" s="271"/>
      <c r="L25" s="271"/>
      <c r="M25" s="271"/>
      <c r="N25" s="271"/>
      <c r="O25" s="288"/>
      <c r="P25" s="304"/>
      <c r="Q25" s="271"/>
      <c r="R25" s="305"/>
    </row>
    <row r="26" spans="2:18" s="266" customFormat="1" ht="9.6" customHeight="1" x14ac:dyDescent="0.25">
      <c r="B26" s="270"/>
      <c r="C26" s="275"/>
      <c r="D26" s="275"/>
      <c r="E26" s="270"/>
      <c r="F26" s="271"/>
      <c r="G26" s="276"/>
      <c r="H26" s="270"/>
      <c r="I26" s="270"/>
      <c r="J26" s="271"/>
      <c r="K26" s="271"/>
      <c r="L26" s="271"/>
      <c r="M26" s="271"/>
      <c r="N26" s="271"/>
      <c r="O26" s="288"/>
      <c r="P26" s="304"/>
      <c r="Q26" s="271"/>
      <c r="R26" s="305"/>
    </row>
    <row r="27" spans="2:18" s="266" customFormat="1" ht="9.6" customHeight="1" x14ac:dyDescent="0.25">
      <c r="B27" s="270"/>
      <c r="C27" s="275"/>
      <c r="D27" s="275"/>
      <c r="E27" s="270"/>
      <c r="F27" s="271"/>
      <c r="G27" s="276"/>
      <c r="H27" s="270"/>
      <c r="I27" s="270"/>
      <c r="J27" s="271"/>
      <c r="K27" s="271"/>
      <c r="L27" s="271"/>
      <c r="M27" s="271"/>
      <c r="N27" s="271"/>
      <c r="O27" s="288"/>
      <c r="P27" s="304"/>
      <c r="Q27" s="271"/>
      <c r="R27" s="305"/>
    </row>
    <row r="28" spans="2:18" s="266" customFormat="1" ht="9.6" customHeight="1" x14ac:dyDescent="0.25">
      <c r="B28" s="270"/>
      <c r="C28" s="275"/>
      <c r="D28" s="275"/>
      <c r="E28" s="270"/>
      <c r="F28" s="271"/>
      <c r="G28" s="276"/>
      <c r="H28" s="270"/>
      <c r="I28" s="270"/>
      <c r="J28" s="271"/>
      <c r="K28" s="271"/>
      <c r="L28" s="271"/>
      <c r="M28" s="271"/>
      <c r="N28" s="271"/>
      <c r="O28" s="288"/>
      <c r="P28" s="304"/>
      <c r="Q28" s="271"/>
      <c r="R28" s="305"/>
    </row>
    <row r="29" spans="2:18" s="266" customFormat="1" ht="9.6" customHeight="1" x14ac:dyDescent="0.25">
      <c r="B29" s="270"/>
      <c r="C29" s="275"/>
      <c r="D29" s="275"/>
      <c r="E29" s="270"/>
      <c r="F29" s="271"/>
      <c r="G29" s="276"/>
      <c r="H29" s="270"/>
      <c r="I29" s="270"/>
      <c r="J29" s="271"/>
      <c r="K29" s="271"/>
      <c r="L29" s="271"/>
      <c r="M29" s="271"/>
      <c r="N29" s="271"/>
      <c r="O29" s="288"/>
      <c r="P29" s="304"/>
      <c r="Q29" s="271"/>
      <c r="R29" s="305"/>
    </row>
    <row r="30" spans="2:18" s="266" customFormat="1" ht="9.6" customHeight="1" x14ac:dyDescent="0.25">
      <c r="B30" s="270"/>
      <c r="C30" s="275"/>
      <c r="D30" s="275"/>
      <c r="E30" s="270"/>
      <c r="F30" s="271"/>
      <c r="G30" s="276"/>
      <c r="H30" s="270"/>
      <c r="I30" s="270"/>
      <c r="J30" s="271"/>
      <c r="K30" s="271"/>
      <c r="L30" s="271"/>
      <c r="M30" s="271"/>
      <c r="N30" s="271"/>
      <c r="O30" s="288"/>
      <c r="P30" s="304"/>
      <c r="Q30" s="271"/>
      <c r="R30" s="305"/>
    </row>
    <row r="31" spans="2:18" s="266" customFormat="1" ht="9.6" customHeight="1" x14ac:dyDescent="0.25">
      <c r="B31" s="270"/>
      <c r="C31" s="275"/>
      <c r="D31" s="275"/>
      <c r="E31" s="270"/>
      <c r="F31" s="271"/>
      <c r="G31" s="276"/>
      <c r="H31" s="270"/>
      <c r="I31" s="270"/>
      <c r="J31" s="271"/>
      <c r="K31" s="271"/>
      <c r="L31" s="271"/>
      <c r="M31" s="271"/>
      <c r="N31" s="271"/>
      <c r="O31" s="288"/>
      <c r="P31" s="304"/>
      <c r="Q31" s="271"/>
      <c r="R31" s="305"/>
    </row>
    <row r="32" spans="2:18" s="266" customFormat="1" ht="9.6" customHeight="1" x14ac:dyDescent="0.25">
      <c r="B32" s="270"/>
      <c r="C32" s="275"/>
      <c r="D32" s="275"/>
      <c r="E32" s="270"/>
      <c r="F32" s="271"/>
      <c r="G32" s="276"/>
      <c r="H32" s="270"/>
      <c r="I32" s="270"/>
      <c r="J32" s="271"/>
      <c r="K32" s="271"/>
      <c r="L32" s="271"/>
      <c r="M32" s="271"/>
      <c r="N32" s="271"/>
      <c r="O32" s="288"/>
      <c r="P32" s="304"/>
      <c r="Q32" s="271"/>
      <c r="R32" s="305"/>
    </row>
    <row r="33" spans="2:18" s="266" customFormat="1" ht="9.6" customHeight="1" x14ac:dyDescent="0.25">
      <c r="B33" s="270"/>
      <c r="C33" s="275"/>
      <c r="D33" s="275"/>
      <c r="E33" s="270"/>
      <c r="F33" s="271"/>
      <c r="G33" s="276"/>
      <c r="H33" s="270"/>
      <c r="I33" s="270"/>
      <c r="J33" s="271"/>
      <c r="K33" s="271"/>
      <c r="L33" s="271"/>
      <c r="M33" s="271"/>
      <c r="N33" s="271"/>
      <c r="O33" s="288"/>
      <c r="P33" s="304"/>
      <c r="Q33" s="271"/>
      <c r="R33" s="305"/>
    </row>
    <row r="34" spans="2:18" s="266" customFormat="1" ht="9.6" customHeight="1" x14ac:dyDescent="0.25">
      <c r="B34" s="270"/>
      <c r="C34" s="275"/>
      <c r="D34" s="275"/>
      <c r="E34" s="270"/>
      <c r="F34" s="271"/>
      <c r="G34" s="276"/>
      <c r="H34" s="270"/>
      <c r="I34" s="270"/>
      <c r="J34" s="271"/>
      <c r="K34" s="271"/>
      <c r="L34" s="271"/>
      <c r="M34" s="271"/>
      <c r="N34" s="271"/>
      <c r="O34" s="288"/>
      <c r="P34" s="304"/>
      <c r="Q34" s="271"/>
      <c r="R34" s="305"/>
    </row>
    <row r="35" spans="2:18" s="266" customFormat="1" ht="9.6" customHeight="1" x14ac:dyDescent="0.25">
      <c r="B35" s="270"/>
      <c r="C35" s="275"/>
      <c r="D35" s="275"/>
      <c r="E35" s="270"/>
      <c r="F35" s="271"/>
      <c r="G35" s="276"/>
      <c r="H35" s="270"/>
      <c r="I35" s="270"/>
      <c r="J35" s="271"/>
      <c r="K35" s="271"/>
      <c r="L35" s="271"/>
      <c r="M35" s="271"/>
      <c r="N35" s="271"/>
      <c r="O35" s="288"/>
      <c r="P35" s="304"/>
      <c r="Q35" s="271"/>
      <c r="R35" s="305"/>
    </row>
    <row r="36" spans="2:18" s="266" customFormat="1" ht="9.6" customHeight="1" x14ac:dyDescent="0.25">
      <c r="B36" s="270"/>
      <c r="C36" s="275"/>
      <c r="D36" s="275"/>
      <c r="E36" s="270"/>
      <c r="F36" s="271"/>
      <c r="G36" s="276"/>
      <c r="H36" s="270"/>
      <c r="I36" s="270"/>
      <c r="J36" s="271"/>
      <c r="K36" s="271"/>
      <c r="L36" s="271"/>
      <c r="M36" s="271"/>
      <c r="N36" s="271"/>
      <c r="O36" s="288"/>
      <c r="P36" s="304"/>
      <c r="Q36" s="271"/>
      <c r="R36" s="305"/>
    </row>
    <row r="37" spans="2:18" s="266" customFormat="1" ht="9.6" customHeight="1" x14ac:dyDescent="0.25">
      <c r="B37" s="270"/>
      <c r="C37" s="275"/>
      <c r="D37" s="275"/>
      <c r="E37" s="270"/>
      <c r="F37" s="271"/>
      <c r="G37" s="276"/>
      <c r="H37" s="270"/>
      <c r="I37" s="270"/>
      <c r="J37" s="271"/>
      <c r="K37" s="271"/>
      <c r="L37" s="271"/>
      <c r="M37" s="271"/>
      <c r="N37" s="271"/>
      <c r="O37" s="288"/>
      <c r="P37" s="304"/>
      <c r="Q37" s="271"/>
      <c r="R37" s="305"/>
    </row>
    <row r="38" spans="2:18" s="266" customFormat="1" ht="9.6" customHeight="1" x14ac:dyDescent="0.25">
      <c r="B38" s="270"/>
      <c r="C38" s="275"/>
      <c r="D38" s="275"/>
      <c r="E38" s="270"/>
      <c r="F38" s="271"/>
      <c r="G38" s="276"/>
      <c r="H38" s="270"/>
      <c r="I38" s="270"/>
      <c r="J38" s="271"/>
      <c r="K38" s="271"/>
      <c r="L38" s="271"/>
      <c r="M38" s="271"/>
      <c r="N38" s="271"/>
      <c r="O38" s="288"/>
      <c r="P38" s="304"/>
      <c r="Q38" s="271"/>
      <c r="R38" s="305"/>
    </row>
    <row r="39" spans="2:18" s="266" customFormat="1" ht="9.6" customHeight="1" x14ac:dyDescent="0.25">
      <c r="B39" s="270"/>
      <c r="C39" s="275"/>
      <c r="D39" s="275"/>
      <c r="E39" s="270"/>
      <c r="F39" s="271"/>
      <c r="G39" s="276"/>
      <c r="H39" s="270"/>
      <c r="I39" s="270"/>
      <c r="J39" s="271"/>
      <c r="K39" s="271"/>
      <c r="L39" s="271"/>
      <c r="M39" s="271"/>
      <c r="N39" s="271"/>
      <c r="O39" s="288"/>
      <c r="P39" s="304"/>
      <c r="Q39" s="271"/>
      <c r="R39" s="305"/>
    </row>
    <row r="40" spans="2:18" s="266" customFormat="1" ht="9.6" customHeight="1" x14ac:dyDescent="0.25">
      <c r="B40" s="282"/>
      <c r="C40" s="283"/>
      <c r="D40" s="283"/>
      <c r="E40" s="282"/>
      <c r="F40" s="284"/>
      <c r="G40" s="276"/>
      <c r="H40" s="282"/>
      <c r="I40" s="282"/>
      <c r="J40" s="271"/>
      <c r="K40" s="284"/>
      <c r="L40" s="284"/>
      <c r="M40" s="284"/>
      <c r="N40" s="284"/>
      <c r="O40" s="288"/>
      <c r="P40" s="306"/>
      <c r="Q40" s="307"/>
      <c r="R40" s="308"/>
    </row>
    <row r="41" spans="2:18" s="280" customFormat="1" ht="26.45" customHeight="1" x14ac:dyDescent="0.25">
      <c r="B41" s="326" t="s">
        <v>148</v>
      </c>
      <c r="C41" s="327"/>
      <c r="D41" s="327"/>
      <c r="E41" s="327"/>
      <c r="F41" s="327"/>
      <c r="G41" s="327"/>
      <c r="H41" s="327"/>
      <c r="I41" s="327"/>
      <c r="J41" s="327"/>
      <c r="K41" s="327"/>
      <c r="L41" s="327"/>
      <c r="M41" s="327"/>
      <c r="N41" s="327"/>
      <c r="O41" s="327"/>
      <c r="P41" s="328"/>
      <c r="Q41" s="328"/>
      <c r="R41" s="329"/>
    </row>
    <row r="42" spans="2:18" s="280" customFormat="1" ht="26.45" customHeight="1" x14ac:dyDescent="0.25">
      <c r="B42" s="330"/>
      <c r="C42" s="328"/>
      <c r="D42" s="328"/>
      <c r="E42" s="328"/>
      <c r="F42" s="328"/>
      <c r="G42" s="328"/>
      <c r="H42" s="328"/>
      <c r="I42" s="328"/>
      <c r="J42" s="328"/>
      <c r="K42" s="328"/>
      <c r="L42" s="328"/>
      <c r="M42" s="328"/>
      <c r="N42" s="328"/>
      <c r="O42" s="328"/>
      <c r="P42" s="328"/>
      <c r="Q42" s="328"/>
      <c r="R42" s="329"/>
    </row>
    <row r="43" spans="2:18" s="280" customFormat="1" ht="31.5" customHeight="1" x14ac:dyDescent="0.25">
      <c r="B43" s="330"/>
      <c r="C43" s="328"/>
      <c r="D43" s="328"/>
      <c r="E43" s="328"/>
      <c r="F43" s="328"/>
      <c r="G43" s="328"/>
      <c r="H43" s="328"/>
      <c r="I43" s="328"/>
      <c r="J43" s="328"/>
      <c r="K43" s="328"/>
      <c r="L43" s="328"/>
      <c r="M43" s="328"/>
      <c r="N43" s="328"/>
      <c r="O43" s="328"/>
      <c r="P43" s="328"/>
      <c r="Q43" s="328"/>
      <c r="R43" s="329"/>
    </row>
    <row r="44" spans="2:18" ht="150" customHeight="1" x14ac:dyDescent="0.2">
      <c r="B44" s="357" t="s">
        <v>139</v>
      </c>
      <c r="C44" s="358"/>
      <c r="D44" s="358"/>
      <c r="E44" s="358"/>
      <c r="F44" s="358"/>
      <c r="G44" s="358"/>
      <c r="H44" s="358"/>
      <c r="I44" s="358"/>
      <c r="J44" s="358"/>
      <c r="K44" s="358"/>
      <c r="L44" s="358"/>
      <c r="M44" s="358"/>
      <c r="N44" s="358"/>
      <c r="O44" s="358"/>
      <c r="P44" s="358"/>
      <c r="Q44" s="358"/>
      <c r="R44" s="359"/>
    </row>
  </sheetData>
  <mergeCells count="39">
    <mergeCell ref="B44:R44"/>
    <mergeCell ref="B15:D15"/>
    <mergeCell ref="B16:D16"/>
    <mergeCell ref="B12:F12"/>
    <mergeCell ref="E16:G16"/>
    <mergeCell ref="E15:G15"/>
    <mergeCell ref="M14:R14"/>
    <mergeCell ref="N15:R15"/>
    <mergeCell ref="K15:M15"/>
    <mergeCell ref="K16:M16"/>
    <mergeCell ref="N16:R16"/>
    <mergeCell ref="B19:R19"/>
    <mergeCell ref="B11:F11"/>
    <mergeCell ref="E14:G14"/>
    <mergeCell ref="B13:D13"/>
    <mergeCell ref="B14:D14"/>
    <mergeCell ref="E13:G13"/>
    <mergeCell ref="K11:M11"/>
    <mergeCell ref="N11:R11"/>
    <mergeCell ref="K12:M12"/>
    <mergeCell ref="N12:R12"/>
    <mergeCell ref="G12:J12"/>
    <mergeCell ref="G11:J11"/>
    <mergeCell ref="B6:R6"/>
    <mergeCell ref="B41:R43"/>
    <mergeCell ref="H13:J13"/>
    <mergeCell ref="H14:J14"/>
    <mergeCell ref="H15:J15"/>
    <mergeCell ref="H16:J16"/>
    <mergeCell ref="F17:J17"/>
    <mergeCell ref="F18:J18"/>
    <mergeCell ref="B17:E17"/>
    <mergeCell ref="B18:E18"/>
    <mergeCell ref="K17:R17"/>
    <mergeCell ref="K18:R18"/>
    <mergeCell ref="K13:L13"/>
    <mergeCell ref="K14:L14"/>
    <mergeCell ref="M13:R13"/>
    <mergeCell ref="B10:R10"/>
  </mergeCells>
  <dataValidations disablePrompts="1" count="2">
    <dataValidation type="list" allowBlank="1" showInputMessage="1" showErrorMessage="1" sqref="G21:G40" xr:uid="{87BCC92E-4E25-4CE3-9BEE-FD9830B676D1}">
      <mc:AlternateContent xmlns:x12ac="http://schemas.microsoft.com/office/spreadsheetml/2011/1/ac" xmlns:mc="http://schemas.openxmlformats.org/markup-compatibility/2006">
        <mc:Choice Requires="x12ac">
          <x12ac:list>Gitano(a) o Rrom, Indígena," Negro(a), mulato(a), afrodescendiente, afrocolombiano(a)", Palenquero(a) de San Basilio," Raizal del Archipiélago de San Andrés, Providencia y Santa Catalina", Ningún grupo étnico</x12ac:list>
        </mc:Choice>
        <mc:Fallback>
          <formula1>"Gitano(a) o Rrom, Indígena, Negro(a), mulato(a), afrodescendiente, afrocolombiano(a), Palenquero(a) de San Basilio, Raizal del Archipiélago de San Andrés, Providencia y Santa Catalina, Ningún grupo étnico"</formula1>
        </mc:Fallback>
      </mc:AlternateContent>
    </dataValidation>
    <dataValidation type="list" allowBlank="1" showInputMessage="1" showErrorMessage="1" sqref="O21:O40" xr:uid="{93FFB50A-5FA4-4E73-954A-3F0C9D361840}">
      <formula1>"Preescolar,Primaria,Bachillerato,Pregrado,Postgrado"</formula1>
    </dataValidation>
  </dataValidations>
  <pageMargins left="0.7" right="0.7" top="0.75" bottom="0.75" header="0.3" footer="0.3"/>
  <pageSetup scale="40" orientation="portrait" r:id="rId1"/>
  <colBreaks count="1" manualBreakCount="1">
    <brk id="1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E5F63B348EB14D8807BBE1E3952A25" ma:contentTypeVersion="4" ma:contentTypeDescription="Crear nuevo documento." ma:contentTypeScope="" ma:versionID="fd9693756a87fc3dc00ea9007196fd48">
  <xsd:schema xmlns:xsd="http://www.w3.org/2001/XMLSchema" xmlns:xs="http://www.w3.org/2001/XMLSchema" xmlns:p="http://schemas.microsoft.com/office/2006/metadata/properties" xmlns:ns2="42943e98-af52-4fcc-a920-d34f982b0334" targetNamespace="http://schemas.microsoft.com/office/2006/metadata/properties" ma:root="true" ma:fieldsID="e970b9e9fd01df26981eddaaec7cfcd6" ns2:_="">
    <xsd:import namespace="42943e98-af52-4fcc-a920-d34f982b0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43e98-af52-4fcc-a920-d34f982b0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DBE4E2-4B3F-45C1-9505-5BFBF0717033}">
  <ds:schemaRefs>
    <ds:schemaRef ds:uri="http://schemas.microsoft.com/sharepoint/v3/contenttype/forms"/>
  </ds:schemaRefs>
</ds:datastoreItem>
</file>

<file path=customXml/itemProps2.xml><?xml version="1.0" encoding="utf-8"?>
<ds:datastoreItem xmlns:ds="http://schemas.openxmlformats.org/officeDocument/2006/customXml" ds:itemID="{2B46DBE9-73A6-4DD4-96C0-61639B66CB46}">
  <ds:schemaRefs>
    <ds:schemaRef ds:uri="http://schemas.microsoft.com/office/2006/documentManagement/types"/>
    <ds:schemaRef ds:uri="42943e98-af52-4fcc-a920-d34f982b0334"/>
    <ds:schemaRef ds:uri="http://schemas.microsoft.com/office/infopath/2007/PartnerControls"/>
    <ds:schemaRef ds:uri="http://purl.org/dc/elements/1.1/"/>
    <ds:schemaRef ds:uri="http://www.w3.org/XML/1998/namespace"/>
    <ds:schemaRef ds:uri="http://purl.org/dc/dcmitype/"/>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782F5218-F962-43BE-A0D9-9E53FB6EA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43e98-af52-4fcc-a920-d34f982b0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COMPORTAMIENTO CARTERA</vt:lpstr>
      <vt:lpstr>ANALISIS DE LIQUIDEZ </vt:lpstr>
      <vt:lpstr>Anexo 1</vt:lpstr>
      <vt:lpstr>Caracterización</vt:lpstr>
      <vt:lpstr>'Anexo 1'!Área_de_impresión</vt:lpstr>
      <vt:lpstr>Caracterización!Área_de_impresión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Solange Espinosa Baez</dc:creator>
  <cp:keywords/>
  <dc:description/>
  <cp:lastModifiedBy>Maria Helena Reyes Donado</cp:lastModifiedBy>
  <cp:revision/>
  <dcterms:created xsi:type="dcterms:W3CDTF">2015-10-05T22:14:36Z</dcterms:created>
  <dcterms:modified xsi:type="dcterms:W3CDTF">2025-12-10T22:44:25Z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0x01010028E5F63B348EB14D8807BBE1E3952A25</vt:lpwstr>
  </property>
</Properties>
</file>