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50" windowWidth="8700" windowHeight="4905" tabRatio="729"/>
  </bookViews>
  <sheets>
    <sheet name="CUADRO 1.1" sheetId="15" r:id="rId1"/>
    <sheet name="CUADRO 1.2" sheetId="2" r:id="rId2"/>
  </sheets>
  <definedNames>
    <definedName name="_xlnm.Print_Area" localSheetId="0">'CUADRO 1.1'!$A$1:$K$57</definedName>
    <definedName name="_xlnm.Print_Area" localSheetId="1">'CUADRO 1.2'!$B$2:$J$56</definedName>
  </definedNames>
  <calcPr calcId="145621"/>
</workbook>
</file>

<file path=xl/calcChain.xml><?xml version="1.0" encoding="utf-8"?>
<calcChain xmlns="http://schemas.openxmlformats.org/spreadsheetml/2006/main">
  <c r="Q45" i="2" l="1"/>
  <c r="O45" i="2"/>
  <c r="Q44" i="2"/>
  <c r="O44" i="2"/>
  <c r="M44" i="2"/>
  <c r="O43" i="2"/>
  <c r="M43" i="2"/>
  <c r="O25" i="2"/>
  <c r="O23" i="2"/>
  <c r="O22" i="2"/>
  <c r="O21" i="2"/>
  <c r="O20" i="2"/>
  <c r="M18" i="2"/>
  <c r="M17" i="2"/>
  <c r="O15" i="2"/>
  <c r="M15" i="2"/>
  <c r="O11" i="2"/>
</calcChain>
</file>

<file path=xl/sharedStrings.xml><?xml version="1.0" encoding="utf-8"?>
<sst xmlns="http://schemas.openxmlformats.org/spreadsheetml/2006/main" count="221" uniqueCount="174">
  <si>
    <t>RUBRO</t>
  </si>
  <si>
    <t>Ajonjolí</t>
  </si>
  <si>
    <t>Ají</t>
  </si>
  <si>
    <t>Ajo</t>
  </si>
  <si>
    <t>Alcachofa</t>
  </si>
  <si>
    <t>Arveja</t>
  </si>
  <si>
    <t>Avena</t>
  </si>
  <si>
    <t>Champiñones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</si>
  <si>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</si>
  <si>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</si>
  <si>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</si>
  <si>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</si>
  <si>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</si>
  <si>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</si>
  <si>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</si>
  <si>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</si>
  <si>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</si>
  <si>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</si>
  <si>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Espárragos</t>
  </si>
  <si>
    <t>Material vegetal</t>
  </si>
  <si>
    <t>Cebolla cabezona</t>
  </si>
  <si>
    <t>Cebolla de hoja</t>
  </si>
  <si>
    <t>Tabaco negro</t>
  </si>
  <si>
    <t>Tabaco rubio</t>
  </si>
  <si>
    <t>PRODUCCIÓN AGRÍCOLA (Código 10)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</si>
  <si>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</si>
  <si>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</si>
  <si>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</si>
  <si>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</si>
  <si>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</si>
  <si>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</si>
  <si>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</si>
  <si>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</si>
  <si>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</si>
  <si>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</si>
  <si>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</si>
  <si>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</si>
  <si>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</si>
  <si>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</si>
  <si>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</si>
  <si>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</si>
  <si>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</si>
  <si>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</si>
  <si>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</si>
  <si>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</si>
  <si>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</si>
  <si>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</si>
  <si>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</si>
  <si>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</si>
  <si>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</si>
  <si>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</si>
  <si>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</si>
  <si>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</si>
  <si>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</si>
  <si>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</si>
  <si>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</si>
  <si>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</si>
  <si>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</si>
  <si>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</si>
  <si>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</si>
  <si>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</si>
  <si>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</si>
  <si>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</si>
  <si>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</si>
  <si>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</si>
  <si>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</si>
  <si>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</si>
  <si>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>SOSTENIMIENTO AGRÍCOLA</t>
  </si>
  <si>
    <t>SOSTENIMIENTO PECUARIO</t>
  </si>
  <si>
    <t>Frijol</t>
  </si>
  <si>
    <t>Papa industrial</t>
  </si>
  <si>
    <t>Otros cultivos MR</t>
  </si>
  <si>
    <t>Otros cultivos TR</t>
  </si>
  <si>
    <t>Tarjeta Agropecuaria</t>
  </si>
  <si>
    <t>Producción semillas Cultivos C. C.</t>
  </si>
  <si>
    <t>CÓD.</t>
  </si>
  <si>
    <t xml:space="preserve">Aprovechamien. bosques </t>
  </si>
  <si>
    <t xml:space="preserve">Bovinos Cría y doble propósito </t>
  </si>
  <si>
    <t xml:space="preserve"> </t>
  </si>
  <si>
    <t xml:space="preserve">Bananito </t>
  </si>
  <si>
    <t>Bovinos Leche y Bufalinos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</si>
  <si>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</si>
  <si>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</si>
  <si>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</si>
  <si>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</si>
  <si>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</si>
  <si>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</si>
  <si>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</si>
  <si>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</si>
  <si>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</si>
  <si>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</si>
  <si>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blanco trad. clima cálido y medio</t>
  </si>
  <si>
    <t>Maíz blanco trad. clima frio</t>
  </si>
  <si>
    <t>CRÉDITO AGROPECUARIO Y RURAL - CUADRO No 1.1</t>
  </si>
  <si>
    <t>Código: SIN-CUA-01-001</t>
  </si>
  <si>
    <t xml:space="preserve">1. CONDICIONES GENERALES CRÉDITO ORDINARIO </t>
  </si>
  <si>
    <t>ANTIGÜEDAD DEL GASTO</t>
  </si>
  <si>
    <t>Ver numeral 1.1.6 del Capítulo I del Manual de servicios de FINAGRO</t>
  </si>
  <si>
    <t>MARGEN DE REDESCUENTO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</si>
  <si>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</si>
  <si>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</si>
  <si>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</si>
  <si>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</si>
  <si>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 xml:space="preserve">TASA DE REDESCUENTO </t>
  </si>
  <si>
    <t>COBERTURA DE FINANCIACIÓN</t>
  </si>
  <si>
    <t>TASA DE REDESCUENTO</t>
  </si>
  <si>
    <t xml:space="preserve">CRITERIOS DE CALIFICACIÓN PARA TIPO DE PRODUCTOR </t>
  </si>
  <si>
    <t>MONTO TOTAL DE ACTIVOS PEQUEÑO PRODUCTOR</t>
  </si>
  <si>
    <t>3. CONDICIONES CRÉDITO ORDINARIO PARA MEDIANOS Y GRANDES PRODUCTORES Y MIPYMES ACTIVIDADES RURALES</t>
  </si>
  <si>
    <t>Trigo</t>
  </si>
  <si>
    <r>
      <t xml:space="preserve">Maíz amarrillo tecnif. clima cálido y medio </t>
    </r>
    <r>
      <rPr>
        <b/>
        <sz val="9"/>
        <rFont val="Arial"/>
        <family val="2"/>
      </rPr>
      <t>(1)</t>
    </r>
  </si>
  <si>
    <r>
      <t xml:space="preserve">Maíz amarrillo tecnif. clima frio </t>
    </r>
    <r>
      <rPr>
        <b/>
        <sz val="9"/>
        <rFont val="Arial"/>
        <family val="2"/>
      </rPr>
      <t>(1)</t>
    </r>
  </si>
  <si>
    <r>
      <t xml:space="preserve">Maíz blanco tecnif. clima cálido y medio </t>
    </r>
    <r>
      <rPr>
        <b/>
        <sz val="9"/>
        <rFont val="Arial"/>
        <family val="2"/>
      </rPr>
      <t>(1)</t>
    </r>
  </si>
  <si>
    <r>
      <t xml:space="preserve">Maíz blanco tecnif. clima frio </t>
    </r>
    <r>
      <rPr>
        <b/>
        <sz val="9"/>
        <rFont val="Arial"/>
        <family val="2"/>
      </rPr>
      <t>(1)</t>
    </r>
  </si>
  <si>
    <t xml:space="preserve">* Créditos a población calificada como víctima del conflicto armado interno, desplazada o reinsertada individualmente considerada: Hasta DTF (EA) + 2 
* Créditos asociativos que integren a población calificada como víctima del conflicto armado interno, desplazada, reinsertada o vinculada a programas de desarrollo alternativo: Hasta DTF (EA) + 2 </t>
  </si>
  <si>
    <t>* Créditos a población calificada como víctima del conflicto armado interno, desplazada o reinsertada individualmente considerada: DTF (EA) – 3.5
* Créditos asociativos que integren a población calificada como víctima del conflicto armado interno, desplazada, reinsertada o vinculada a programas de desarrollo alternativo: DTF (EA) – 3.5</t>
  </si>
  <si>
    <t>Hasta ciento por ciento (100%) para todas las líneas e intermjediarios que pueden acceder al redescuento.</t>
  </si>
  <si>
    <t>• Pequeño Productor y comunidades negras: Hasta DTF (EA) +7%
• Mujer Rural Bajos Ingresos: Hasta DTF (EA) + 5%
• Créditos con plazos inferiores a 10 años y que capitalicen intereses  la tasa de colocación se podrá incrementar en los puntos indicados en el numeral 1.1.5. del capítulo I del presente Manual.
• Créditos con plazos iguales o superiores a diez (10) años la tasa de interés  es LIBRE</t>
  </si>
  <si>
    <t xml:space="preserve">DTF (EA) – 2.5% </t>
  </si>
  <si>
    <t>Hasta DTF (EA) + 10 %
Créditos con plazos inferiores a 10 años y que capitalicen intereses  la tasa de colocación se podrá incrementar en los puntos indicados en el numeral 1.1.5. del capítulo I del presente Manual.
Para créditos con plazos iguales o superiores a diez (10) años la tasa de colocación es LIBRE.</t>
  </si>
  <si>
    <t>DTF (EA) + 2%, excepto créditos de Inversión para medianos productores que será de DTF (EA) + 1%.</t>
  </si>
  <si>
    <t>4. CONDICIONES PROGRAMA ESPECIAL DE FOMENTO Y DESARROLLO AGROPECUARIO</t>
  </si>
  <si>
    <t xml:space="preserve">4.5.  ASOCIATIVIDAD CON ENCADENAMIENTO Y CRÉDITO INDIVIDUAL </t>
  </si>
  <si>
    <t>MONTO TOTAL DE ACTIVOS PEQUEÑO PRODUCTOR Y MICROEMPRESA</t>
  </si>
  <si>
    <t>CREDITO MÁXIMO</t>
  </si>
  <si>
    <t>Se acordará libremente entre el intermediario financiero y el beneficiario del crédito sin que supere la máxima legal, sin perjuicio de los montos que se cobren por concepto de honorarios y comisiones de acuerdo a las tarifas autorizadas por el Consejo Superior de Microempresa, que no se reputan como intereses. (artículo 39 Ley 590 de 2000)</t>
  </si>
  <si>
    <t>Hasta el 100% de las necesidades de capital de trabajo.</t>
  </si>
  <si>
    <t>4.1.  CRÉDITO ASOCIATIVO CON INTEGRADOR</t>
  </si>
  <si>
    <t>  5. POBLACIÓN  CALIFICADA COMO VÍCTIMA DEL CONFLICTO ARMADO INTERNO, DESPLAZADA O REINSERTADA, Y LOS QUE SE EJECUTEN A TRAVÉS DE PROGRAMAS DE DESARROLLO ALTERNATIVO.</t>
  </si>
  <si>
    <t>$ 616.000 (Seiscientos diez y seis mil pesos)</t>
  </si>
  <si>
    <r>
      <t>Pequeño Productor y Mujer Rural Bajos Ingresos: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$ 62.524.000 </t>
    </r>
    <r>
      <rPr>
        <b/>
        <sz val="8"/>
        <rFont val="Arial"/>
        <family val="2"/>
      </rPr>
      <t>(1)</t>
    </r>
    <r>
      <rPr>
        <sz val="8"/>
        <rFont val="Arial"/>
        <family val="2"/>
        <charset val="204"/>
      </rPr>
      <t>.</t>
    </r>
  </si>
  <si>
    <t xml:space="preserve">Pequeño Productor: 217,5 smmlv $133.980.000 </t>
  </si>
  <si>
    <r>
      <rPr>
        <b/>
        <sz val="8"/>
        <color indexed="9"/>
        <rFont val="Arial"/>
        <family val="2"/>
      </rPr>
      <t>(1)</t>
    </r>
    <r>
      <rPr>
        <sz val="8"/>
        <color indexed="9"/>
        <rFont val="Arial"/>
        <family val="2"/>
        <charset val="204"/>
      </rPr>
      <t xml:space="preserve"> Para usuarios de Reforma Agraria el valor de la tierra no se incluye en los activos totales y el crédito que se les conceda para financiar la parte no subsidiada en la adquisición de tierra, no computará para el cupo máximo de crédito.</t>
    </r>
  </si>
  <si>
    <r>
      <t>Pequeño Productor: 145 smmlv $89.320.000</t>
    </r>
    <r>
      <rPr>
        <b/>
        <sz val="8"/>
        <rFont val="Arial"/>
        <family val="2"/>
      </rPr>
      <t xml:space="preserve"> (1)</t>
    </r>
    <r>
      <rPr>
        <sz val="8"/>
        <rFont val="Arial"/>
        <family val="2"/>
        <charset val="204"/>
      </rPr>
      <t>. 
Mujer Rural Bajos Ingresos: $62.524.000</t>
    </r>
  </si>
  <si>
    <t>MEDIANO PRODUCTOR: Activos totales con valor equivalente  hasta 5.000 smlmv, $3.080.000.000 para 2014
GRANDES PRODUCTORES: Activos totales con valor superior a 5.000 smlmv, $3.080.000.000 para 2014
MIPYMES: Activos totales con valor equivalente  hasta 30.000 smlmv, $18.480.000.000 para 2014</t>
  </si>
  <si>
    <t xml:space="preserve">SOSTENIMIENTO UNIDAD PRODUCTIVA </t>
  </si>
  <si>
    <t xml:space="preserve">Compra de insumos </t>
  </si>
  <si>
    <t>OTRAS CONDICIONES</t>
  </si>
  <si>
    <t>CONDICIONES FINANCIERAS</t>
  </si>
  <si>
    <r>
      <t>Helicicultura</t>
    </r>
    <r>
      <rPr>
        <b/>
        <sz val="9"/>
        <rFont val="Arial"/>
        <family val="2"/>
      </rPr>
      <t xml:space="preserve"> </t>
    </r>
  </si>
  <si>
    <r>
      <t>Otros Cultivos</t>
    </r>
    <r>
      <rPr>
        <b/>
        <sz val="9"/>
        <rFont val="Arial"/>
        <family val="2"/>
      </rPr>
      <t xml:space="preserve"> (3)</t>
    </r>
  </si>
  <si>
    <t>CRÉDITO AGROPECUARIO Y RURAL - CUADRO No 1.2
CRÉDITO PARA CAPITAL DE TRABAJO Y CULTIVOS DE CICLO CORTO</t>
  </si>
  <si>
    <t>4.2.   CRÉDITO INDIVIDUAL CON OPERADOR</t>
  </si>
  <si>
    <t>4.3.   ALIANZA ESTRATEGICA</t>
  </si>
  <si>
    <t>4.4. CRÉDITO ASOCIATIVO  CON ENCADENAMIENTO</t>
  </si>
  <si>
    <r>
      <t xml:space="preserve">Capital de Trabajo Microcredito rural </t>
    </r>
    <r>
      <rPr>
        <b/>
        <sz val="9"/>
        <rFont val="Arial"/>
        <family val="2"/>
      </rPr>
      <t>(5)</t>
    </r>
  </si>
  <si>
    <r>
      <t>Capital de Trabajo Unidad Productiva Campesina</t>
    </r>
    <r>
      <rPr>
        <b/>
        <sz val="9"/>
        <rFont val="Arial"/>
        <family val="2"/>
      </rPr>
      <t xml:space="preserve">  (4)</t>
    </r>
  </si>
  <si>
    <t>* Hasta el 100% de los costos directos del proyecto</t>
  </si>
  <si>
    <t xml:space="preserve">* Pequeños productores: Hasta el 100% de los costos directos del proyecto. 
* Medianos y Grandes productores: Hasta el 80% de los costos directos del proyecto. 
</t>
  </si>
  <si>
    <r>
      <t>* Créditos para pequeños productores DTF (EA) – 3.5%  Para la normalización de créditos individuales con asocitividad con encadenamiento de pequeños productores la tasa de redescuento será DTF (EA) – 2.5 % 
* Créditos para medianos y grandes productores DTF (EA) + 0.5 . Para la normalización de créditos individaules con asociatividad con encadenamiento  de mediano y grande productor la tasa de redescuento será DTF (EA) + 2.0 %.</t>
    </r>
    <r>
      <rPr>
        <sz val="8"/>
        <color indexed="10"/>
        <rFont val="Arial"/>
        <family val="2"/>
        <charset val="204"/>
      </rPr>
      <t xml:space="preserve"> </t>
    </r>
  </si>
  <si>
    <r>
      <t>*Créditos para pequeños productores: Hasta DTF (EA)+ 5%
*Créditos Para medianos y grandes productores Hasta DTF (EA)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+ 7%</t>
    </r>
  </si>
  <si>
    <t xml:space="preserve">* Créditos que encadenen exclusivamente pequeños productores: Hasta el 100% de los costos directos del proyecto,
* Créditos que encadenen todo tipo de productor: Hasta 80% de los costos directos del proyecto. 
</t>
  </si>
  <si>
    <t>* Créditos que encadenen exclusivamente a pequeños productores DTF (EA) – 3.5 %.  Para la normalización de créditos asociativos con encadenamiento y que encadenen a pequeños productores la tasa de redescuento será DTF (EA) – 2.5 %
* Créditos que encadenen todo tipo de productor DTF (EA) + 0.5%. Para  la normalización de créditos asociativos con encadenamiento y que encadenen todo tipo de productor la tasa de redescuento será DTF (EA) + 2.0 %.</t>
  </si>
  <si>
    <r>
      <t>*  Créditos que encadenen exclusivamente a pequeños productores Hasta DTF (EA)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+ 5%
*  Créditos que encadenen todo tipo de productor Hasta DTF (EA)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+7%
* 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libre.</t>
    </r>
  </si>
  <si>
    <t xml:space="preserve">
*Hasta el 80% de los costos directos del proyecto.</t>
  </si>
  <si>
    <t xml:space="preserve">* DTF (EA) + 0.5%. Para la consolidación de créditos asociativos otorgado bajo alianzas estartégicas  la tasa de redescuento será DTF (EA) + 2.0 %. </t>
  </si>
  <si>
    <r>
      <t>*Hasta DTF (EA)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+10%
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</t>
    </r>
  </si>
  <si>
    <t xml:space="preserve">* Pequeños productores: Hasta el 100% de los costos directos del proyecto. 
* Medianos y Grandes productores: Hasta el 80% de los costos directos del proyecto. </t>
  </si>
  <si>
    <r>
      <t>* Créditos para pequeños productores DTF (EA) – 2.5% 
* Créditos para medianos y grandes productores DTF (EA) +</t>
    </r>
    <r>
      <rPr>
        <sz val="10"/>
        <rFont val="Arial"/>
        <family val="2"/>
        <charset val="204"/>
      </rPr>
      <t xml:space="preserve"> 1</t>
    </r>
    <r>
      <rPr>
        <sz val="8"/>
        <rFont val="Arial"/>
        <family val="2"/>
        <charset val="204"/>
      </rPr>
      <t>.0%.  Para la consolidación de créditos individuales de medianos y grandes productores con operador la tasa de redescuento será del  DTF (EA) +2%.</t>
    </r>
    <r>
      <rPr>
        <sz val="8"/>
        <color indexed="10"/>
        <rFont val="Arial"/>
        <family val="2"/>
        <charset val="204"/>
      </rPr>
      <t xml:space="preserve"> </t>
    </r>
  </si>
  <si>
    <r>
      <t>*</t>
    </r>
    <r>
      <rPr>
        <sz val="8"/>
        <rFont val="Arial"/>
        <family val="2"/>
        <charset val="204"/>
      </rPr>
      <t>Créditos Para pequeños productores: Hasta DTF (EA)+6%
*Créditos Para medianos y grandes productor Hasta DTF (EA)</t>
    </r>
    <r>
      <rPr>
        <b/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+10%
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</si>
  <si>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t xml:space="preserve">* Créditos que integren exclusivamente pequeños productores: Hasta el 100% de los costos directos del proyecto,
* Créditos que integren a todo tipo de  productor: Hasta 80% de los costos directos del proyecto.  </t>
  </si>
  <si>
    <t xml:space="preserve">* Créditos que integren exclusivamente a pequeños productores DTF (EA) – 2.5% 
* Créditos que integren todo tipo de  productor DTF (EA) +1%. Para la consolidación de créditos asociativos con integrador que integren a todo tipo de productor, la tasa de redescuento será del  DTF (EA) +2%.  </t>
  </si>
  <si>
    <r>
      <t xml:space="preserve">* Créditos que integren exclusivamente a pequeños productores  hasta DTF (EA) + 6%
* Créditos que integren todo tipo de productor Hasta DTF (EA) </t>
    </r>
    <r>
      <rPr>
        <sz val="9"/>
        <rFont val="Arial"/>
        <family val="2"/>
        <charset val="204"/>
      </rPr>
      <t xml:space="preserve">+ 10%.
</t>
    </r>
    <r>
      <rPr>
        <sz val="8"/>
        <rFont val="Arial"/>
        <family val="2"/>
        <charset val="204"/>
      </rPr>
      <t>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</si>
  <si>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t xml:space="preserve">Hasta 80% de los costos directos del proyecto. 
</t>
  </si>
  <si>
    <t xml:space="preserve">Hasta el 100% de los costos directos del proyecto.
</t>
  </si>
  <si>
    <t>MONTO MÍNIMO POR OPERACIÓN</t>
  </si>
  <si>
    <t>Versión: 16</t>
  </si>
  <si>
    <t>Versión: 13</t>
  </si>
  <si>
    <t>2.1 CONDICIONES MICROCRÉDITO AGROPECUARIO Y RURAL</t>
  </si>
  <si>
    <r>
      <t xml:space="preserve">Pequeño Productor: 145 smmlv $89.320.000 </t>
    </r>
    <r>
      <rPr>
        <b/>
        <sz val="8"/>
        <rFont val="Arial"/>
        <family val="2"/>
      </rPr>
      <t>(1).</t>
    </r>
    <r>
      <rPr>
        <sz val="8"/>
        <rFont val="Arial"/>
        <family val="2"/>
      </rPr>
      <t xml:space="preserve">
MICROEMPRESA: Menores a $308.616.000.  y planta de personal no mayor a diez (10) trabajadores</t>
    </r>
  </si>
  <si>
    <r>
      <t xml:space="preserve">Hasta 25 smmlv $15.400.000, sin que en ningún momento el saldo a capital para un mismo deudor sobrepase dicha suma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
Por Cartera Sustitutiva: Únicamente operaciones individuales con monto máximo que no superen el equivalente a ocho (8) salarios mínimos mensuales legales vigentes.</t>
    </r>
  </si>
  <si>
    <t>Se fijará para cada intermediario financiero atendiendo sus análisis de riesgo, sin que pueda ser inferior a la DTF e.a. +2.5%</t>
  </si>
  <si>
    <r>
      <t xml:space="preserve">(1) Se exige el uso de semilla certificada.  
(2) Para áreas afectadas por la Sigatoka Negra y mosca de las frutas.     
(3) Este rubro se debe utilizar en la financiación de cultivos que no cuenten con rubro específico.  
(4) Crédito máximo por beneficiario hasta el equivalente a 20 smlmv, Para este rubro la periodicidad de pago no debe superar Semestre Vencido.
(5) Crédito máximo por beneficiario hasta el equivalente a 25 smlmv, sin que en ningún momento el saldo de cartera por beneficiario por la línea de microcrédito supere este valor. </t>
    </r>
    <r>
      <rPr>
        <sz val="10"/>
        <color rgb="FFFF0000"/>
        <rFont val="Arial"/>
        <family val="2"/>
      </rPr>
      <t>Por cartera sustitutiva: únicamente operaciones individuales con monto máximo que no superen el equivalente a ocho (8) salarios mínimos mensuales legales vigentes.</t>
    </r>
  </si>
  <si>
    <r>
      <t xml:space="preserve">a) Plazo para el pago acorde con el ciclo vegetativo y/o productivo sin exceder dos (2) años
b) Porcentaje (%)  financiación: 100% pequeño productor </t>
    </r>
    <r>
      <rPr>
        <i/>
        <sz val="10"/>
        <rFont val="Arial"/>
        <family val="2"/>
      </rPr>
      <t>y microempresas</t>
    </r>
    <r>
      <rPr>
        <sz val="10"/>
        <rFont val="Arial"/>
        <family val="2"/>
      </rPr>
      <t xml:space="preserve"> - 80% mediano y grande productor
c) Amortización y pago de intereses por cualquier periodicidad vencida, de acuerdo con el ciclo productivo. 
</t>
    </r>
    <r>
      <rPr>
        <i/>
        <sz val="10"/>
        <rFont val="Arial"/>
        <family val="2"/>
      </rPr>
      <t>Para microcrédito la amortización podrá pactarse libremente entre el beneficiario y el intermediario financiero y se deberá ajustar al flujo de fondos de la unidad económica a financiar en su conjunto, y no referido a una sola de las actividades que la compongan.</t>
    </r>
    <r>
      <rPr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 xml:space="preserve">
d) La amortización a capital se podrá pactar al vencimiento
e) En cultivos de ciclo corto superiores a un año y menores a dos años, la periodicidad de pago puede ser hasta el vencimiento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</si>
</sst>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name val="Arial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color indexed="10"/>
      <name val="Arial"/>
      <family val="2"/>
      <charset val="204"/>
    </font>
    <font>
      <sz val="8"/>
      <color indexed="9"/>
      <name val="Arial"/>
      <family val="2"/>
      <charset val="204"/>
    </font>
    <font>
      <sz val="9"/>
      <name val="Arial"/>
      <family val="2"/>
      <charset val="204"/>
    </font>
    <font>
      <b/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2"/>
      <color rgb="FFFF0000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Arial"/>
      <family val="2"/>
      <charset val="204"/>
    </font>
    <font>
      <b/>
      <sz val="7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2">
    <xf numFmtId="0" fontId="0" fillId="0" borderId="0" xfId="0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/>
    <xf numFmtId="0" fontId="1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3" fontId="2" fillId="0" borderId="0" xfId="0" applyNumberFormat="1" applyFont="1" applyBorder="1" applyAlignment="1"/>
    <xf numFmtId="3" fontId="5" fillId="0" borderId="0" xfId="0" applyNumberFormat="1" applyFont="1" applyAlignment="1"/>
    <xf numFmtId="3" fontId="5" fillId="0" borderId="0" xfId="0" applyNumberFormat="1" applyFont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/>
    <xf numFmtId="0" fontId="5" fillId="0" borderId="0" xfId="0" applyFont="1" applyBorder="1" applyAlignment="1"/>
    <xf numFmtId="0" fontId="0" fillId="0" borderId="0" xfId="0" applyBorder="1" applyAlignment="1"/>
    <xf numFmtId="3" fontId="0" fillId="0" borderId="0" xfId="0" applyNumberFormat="1" applyFill="1" applyBorder="1" applyAlignment="1"/>
    <xf numFmtId="3" fontId="2" fillId="0" borderId="0" xfId="0" applyNumberFormat="1" applyFont="1" applyAlignment="1"/>
    <xf numFmtId="0" fontId="5" fillId="0" borderId="0" xfId="0" applyFont="1" applyAlignment="1"/>
    <xf numFmtId="0" fontId="0" fillId="0" borderId="0" xfId="0" applyAlignment="1"/>
    <xf numFmtId="3" fontId="0" fillId="0" borderId="0" xfId="0" applyNumberFormat="1" applyFill="1" applyAlignment="1"/>
    <xf numFmtId="3" fontId="2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Alignment="1">
      <alignment horizontal="center"/>
    </xf>
    <xf numFmtId="0" fontId="4" fillId="2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4" borderId="0" xfId="0" applyFont="1" applyFill="1"/>
    <xf numFmtId="0" fontId="6" fillId="4" borderId="0" xfId="0" applyFont="1" applyFill="1"/>
    <xf numFmtId="0" fontId="11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4" fillId="4" borderId="0" xfId="0" applyFont="1" applyFill="1" applyBorder="1"/>
    <xf numFmtId="0" fontId="2" fillId="4" borderId="0" xfId="0" applyFont="1" applyFill="1" applyBorder="1"/>
    <xf numFmtId="0" fontId="10" fillId="4" borderId="0" xfId="0" applyFont="1" applyFill="1" applyBorder="1" applyAlignment="1">
      <alignment horizontal="center"/>
    </xf>
    <xf numFmtId="3" fontId="2" fillId="4" borderId="0" xfId="0" applyNumberFormat="1" applyFont="1" applyFill="1"/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justify" wrapText="1"/>
    </xf>
    <xf numFmtId="0" fontId="9" fillId="4" borderId="0" xfId="0" applyFont="1" applyFill="1" applyBorder="1" applyAlignment="1">
      <alignment horizontal="left"/>
    </xf>
    <xf numFmtId="3" fontId="9" fillId="4" borderId="0" xfId="0" applyNumberFormat="1" applyFont="1" applyFill="1" applyBorder="1" applyAlignment="1">
      <alignment horizontal="left"/>
    </xf>
    <xf numFmtId="0" fontId="15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left" vertical="justify"/>
    </xf>
    <xf numFmtId="10" fontId="6" fillId="4" borderId="0" xfId="0" applyNumberFormat="1" applyFont="1" applyFill="1"/>
    <xf numFmtId="3" fontId="29" fillId="0" borderId="0" xfId="0" applyNumberFormat="1" applyFont="1"/>
    <xf numFmtId="0" fontId="30" fillId="8" borderId="0" xfId="1" applyFont="1" applyFill="1"/>
    <xf numFmtId="0" fontId="30" fillId="0" borderId="0" xfId="1" applyFont="1"/>
    <xf numFmtId="0" fontId="2" fillId="4" borderId="0" xfId="0" applyFont="1" applyFill="1" applyAlignment="1">
      <alignment horizontal="center"/>
    </xf>
    <xf numFmtId="3" fontId="9" fillId="4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left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21" fillId="9" borderId="19" xfId="1" applyFont="1" applyFill="1" applyBorder="1" applyAlignment="1">
      <alignment horizontal="center" vertical="center" wrapText="1"/>
    </xf>
    <xf numFmtId="0" fontId="21" fillId="9" borderId="21" xfId="1" applyFont="1" applyFill="1" applyBorder="1" applyAlignment="1">
      <alignment horizontal="center" vertical="center" wrapText="1"/>
    </xf>
    <xf numFmtId="0" fontId="21" fillId="9" borderId="20" xfId="1" applyFont="1" applyFill="1" applyBorder="1" applyAlignment="1">
      <alignment horizontal="center" vertical="center" wrapText="1"/>
    </xf>
    <xf numFmtId="0" fontId="19" fillId="0" borderId="33" xfId="2" applyFont="1" applyBorder="1" applyAlignment="1">
      <alignment horizontal="center"/>
    </xf>
    <xf numFmtId="0" fontId="19" fillId="0" borderId="2" xfId="2" applyFont="1" applyBorder="1" applyAlignment="1">
      <alignment horizontal="center"/>
    </xf>
    <xf numFmtId="0" fontId="19" fillId="0" borderId="13" xfId="2" applyFont="1" applyBorder="1" applyAlignment="1">
      <alignment horizontal="center"/>
    </xf>
    <xf numFmtId="0" fontId="19" fillId="0" borderId="3" xfId="2" applyFont="1" applyBorder="1" applyAlignment="1">
      <alignment horizontal="center"/>
    </xf>
    <xf numFmtId="0" fontId="19" fillId="0" borderId="34" xfId="2" applyFont="1" applyBorder="1" applyAlignment="1">
      <alignment horizontal="center"/>
    </xf>
    <xf numFmtId="0" fontId="19" fillId="0" borderId="36" xfId="2" applyFont="1" applyBorder="1" applyAlignment="1">
      <alignment horizontal="center"/>
    </xf>
    <xf numFmtId="0" fontId="20" fillId="0" borderId="33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 wrapText="1"/>
    </xf>
    <xf numFmtId="0" fontId="20" fillId="0" borderId="34" xfId="2" applyFont="1" applyBorder="1" applyAlignment="1">
      <alignment horizontal="center" vertical="center" wrapText="1"/>
    </xf>
    <xf numFmtId="0" fontId="20" fillId="0" borderId="35" xfId="2" applyFont="1" applyBorder="1" applyAlignment="1">
      <alignment horizontal="center" vertical="center" wrapText="1"/>
    </xf>
    <xf numFmtId="0" fontId="20" fillId="0" borderId="36" xfId="2" applyFont="1" applyBorder="1" applyAlignment="1">
      <alignment horizontal="center" vertical="center" wrapText="1"/>
    </xf>
    <xf numFmtId="0" fontId="19" fillId="9" borderId="21" xfId="1" applyFont="1" applyFill="1" applyBorder="1"/>
    <xf numFmtId="0" fontId="19" fillId="9" borderId="20" xfId="1" applyFont="1" applyFill="1" applyBorder="1"/>
    <xf numFmtId="0" fontId="19" fillId="0" borderId="19" xfId="1" applyFont="1" applyBorder="1" applyAlignment="1">
      <alignment horizontal="left" vertical="center" wrapText="1"/>
    </xf>
    <xf numFmtId="0" fontId="19" fillId="0" borderId="21" xfId="1" applyFont="1" applyBorder="1" applyAlignment="1">
      <alignment horizontal="left" vertical="center" wrapText="1"/>
    </xf>
    <xf numFmtId="0" fontId="19" fillId="0" borderId="20" xfId="1" applyFont="1" applyBorder="1" applyAlignment="1">
      <alignment horizontal="left" vertical="center" wrapText="1"/>
    </xf>
    <xf numFmtId="0" fontId="21" fillId="9" borderId="5" xfId="1" applyFont="1" applyFill="1" applyBorder="1" applyAlignment="1">
      <alignment horizontal="center" vertical="center" wrapText="1"/>
    </xf>
    <xf numFmtId="0" fontId="21" fillId="9" borderId="4" xfId="1" applyFont="1" applyFill="1" applyBorder="1" applyAlignment="1">
      <alignment horizontal="center" vertical="center" wrapText="1"/>
    </xf>
    <xf numFmtId="0" fontId="21" fillId="9" borderId="40" xfId="1" applyFont="1" applyFill="1" applyBorder="1" applyAlignment="1">
      <alignment horizontal="center" vertical="center" wrapText="1"/>
    </xf>
    <xf numFmtId="0" fontId="5" fillId="0" borderId="45" xfId="1" applyFont="1" applyFill="1" applyBorder="1" applyAlignment="1">
      <alignment horizontal="left" vertical="center" wrapText="1"/>
    </xf>
    <xf numFmtId="0" fontId="5" fillId="0" borderId="45" xfId="1" applyFont="1" applyFill="1" applyBorder="1" applyAlignment="1">
      <alignment horizontal="left" vertical="center"/>
    </xf>
    <xf numFmtId="0" fontId="5" fillId="0" borderId="27" xfId="1" applyFont="1" applyFill="1" applyBorder="1" applyAlignment="1">
      <alignment horizontal="left" vertical="center"/>
    </xf>
    <xf numFmtId="0" fontId="19" fillId="0" borderId="5" xfId="1" applyFont="1" applyBorder="1" applyAlignment="1">
      <alignment horizontal="left" vertical="center" wrapText="1"/>
    </xf>
    <xf numFmtId="0" fontId="19" fillId="0" borderId="4" xfId="1" applyFont="1" applyBorder="1" applyAlignment="1">
      <alignment horizontal="left" vertical="center"/>
    </xf>
    <xf numFmtId="0" fontId="19" fillId="0" borderId="41" xfId="1" applyFont="1" applyBorder="1" applyAlignment="1">
      <alignment horizontal="left" vertical="center"/>
    </xf>
    <xf numFmtId="0" fontId="21" fillId="9" borderId="8" xfId="1" applyFont="1" applyFill="1" applyBorder="1" applyAlignment="1">
      <alignment horizontal="center" vertical="center" wrapText="1"/>
    </xf>
    <xf numFmtId="0" fontId="21" fillId="9" borderId="6" xfId="1" applyFont="1" applyFill="1" applyBorder="1" applyAlignment="1">
      <alignment horizontal="center" vertical="center" wrapText="1"/>
    </xf>
    <xf numFmtId="0" fontId="21" fillId="9" borderId="16" xfId="1" applyFont="1" applyFill="1" applyBorder="1" applyAlignment="1">
      <alignment horizontal="center" vertical="center" wrapText="1"/>
    </xf>
    <xf numFmtId="0" fontId="19" fillId="0" borderId="8" xfId="1" applyFont="1" applyBorder="1" applyAlignment="1">
      <alignment horizontal="left" vertical="center"/>
    </xf>
    <xf numFmtId="0" fontId="19" fillId="0" borderId="6" xfId="1" applyFont="1" applyBorder="1" applyAlignment="1">
      <alignment horizontal="left" vertical="center"/>
    </xf>
    <xf numFmtId="0" fontId="19" fillId="0" borderId="42" xfId="1" applyFont="1" applyBorder="1" applyAlignment="1">
      <alignment horizontal="left" vertical="center"/>
    </xf>
    <xf numFmtId="0" fontId="19" fillId="0" borderId="8" xfId="1" applyFont="1" applyBorder="1" applyAlignment="1">
      <alignment horizontal="left" vertical="center" wrapText="1"/>
    </xf>
    <xf numFmtId="0" fontId="21" fillId="9" borderId="9" xfId="1" applyFont="1" applyFill="1" applyBorder="1" applyAlignment="1">
      <alignment horizontal="center" vertical="center" wrapText="1"/>
    </xf>
    <xf numFmtId="0" fontId="21" fillId="9" borderId="7" xfId="1" applyFont="1" applyFill="1" applyBorder="1" applyAlignment="1">
      <alignment horizontal="center" vertical="center" wrapText="1"/>
    </xf>
    <xf numFmtId="0" fontId="21" fillId="9" borderId="43" xfId="1" applyFont="1" applyFill="1" applyBorder="1" applyAlignment="1">
      <alignment horizontal="center" vertical="center" wrapText="1"/>
    </xf>
    <xf numFmtId="0" fontId="19" fillId="0" borderId="9" xfId="1" applyFont="1" applyBorder="1" applyAlignment="1">
      <alignment horizontal="left" vertical="center" wrapText="1"/>
    </xf>
    <xf numFmtId="0" fontId="19" fillId="0" borderId="7" xfId="1" applyFont="1" applyBorder="1" applyAlignment="1">
      <alignment horizontal="left" vertical="center"/>
    </xf>
    <xf numFmtId="0" fontId="19" fillId="0" borderId="44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 wrapText="1"/>
    </xf>
    <xf numFmtId="0" fontId="5" fillId="0" borderId="17" xfId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center"/>
    </xf>
    <xf numFmtId="0" fontId="5" fillId="0" borderId="23" xfId="1" applyFont="1" applyFill="1" applyBorder="1" applyAlignment="1">
      <alignment horizontal="left" vertical="center"/>
    </xf>
    <xf numFmtId="0" fontId="21" fillId="9" borderId="41" xfId="1" applyFont="1" applyFill="1" applyBorder="1" applyAlignment="1">
      <alignment horizontal="center" vertical="center" wrapText="1"/>
    </xf>
    <xf numFmtId="0" fontId="21" fillId="9" borderId="42" xfId="1" applyFont="1" applyFill="1" applyBorder="1" applyAlignment="1">
      <alignment horizontal="center" vertical="center" wrapText="1"/>
    </xf>
    <xf numFmtId="0" fontId="19" fillId="0" borderId="28" xfId="1" applyFont="1" applyBorder="1" applyAlignment="1">
      <alignment horizontal="left" vertical="center" wrapText="1"/>
    </xf>
    <xf numFmtId="0" fontId="19" fillId="0" borderId="17" xfId="1" applyFont="1" applyBorder="1" applyAlignment="1">
      <alignment horizontal="left" vertical="center" wrapText="1"/>
    </xf>
    <xf numFmtId="0" fontId="19" fillId="0" borderId="23" xfId="1" applyFont="1" applyBorder="1" applyAlignment="1">
      <alignment horizontal="left" vertical="center" wrapText="1"/>
    </xf>
    <xf numFmtId="0" fontId="21" fillId="9" borderId="44" xfId="1" applyFont="1" applyFill="1" applyBorder="1" applyAlignment="1">
      <alignment horizontal="center" vertical="center" wrapText="1"/>
    </xf>
    <xf numFmtId="0" fontId="21" fillId="9" borderId="34" xfId="1" applyFont="1" applyFill="1" applyBorder="1" applyAlignment="1">
      <alignment horizontal="center" vertical="center" wrapText="1"/>
    </xf>
    <xf numFmtId="0" fontId="21" fillId="9" borderId="35" xfId="1" applyFont="1" applyFill="1" applyBorder="1" applyAlignment="1">
      <alignment horizontal="center" vertical="center" wrapText="1"/>
    </xf>
    <xf numFmtId="0" fontId="21" fillId="9" borderId="36" xfId="1" applyFont="1" applyFill="1" applyBorder="1" applyAlignment="1">
      <alignment horizontal="center" vertical="center" wrapText="1"/>
    </xf>
    <xf numFmtId="0" fontId="19" fillId="0" borderId="12" xfId="1" applyFont="1" applyBorder="1" applyAlignment="1">
      <alignment horizontal="left" vertical="center" wrapText="1"/>
    </xf>
    <xf numFmtId="0" fontId="19" fillId="0" borderId="24" xfId="1" applyFont="1" applyBorder="1" applyAlignment="1">
      <alignment horizontal="left" wrapText="1"/>
    </xf>
    <xf numFmtId="0" fontId="19" fillId="0" borderId="25" xfId="1" applyFont="1" applyBorder="1" applyAlignment="1">
      <alignment horizontal="left"/>
    </xf>
    <xf numFmtId="0" fontId="19" fillId="0" borderId="26" xfId="1" applyFont="1" applyBorder="1" applyAlignment="1">
      <alignment horizontal="left"/>
    </xf>
    <xf numFmtId="0" fontId="19" fillId="0" borderId="11" xfId="1" applyFont="1" applyBorder="1" applyAlignment="1">
      <alignment horizontal="left" vertical="center" wrapText="1"/>
    </xf>
    <xf numFmtId="0" fontId="31" fillId="0" borderId="10" xfId="1" applyFont="1" applyBorder="1" applyAlignment="1">
      <alignment horizontal="left" vertical="center" wrapText="1"/>
    </xf>
    <xf numFmtId="0" fontId="19" fillId="0" borderId="10" xfId="1" applyFont="1" applyBorder="1" applyAlignment="1">
      <alignment horizontal="left" vertical="center" wrapText="1"/>
    </xf>
    <xf numFmtId="0" fontId="19" fillId="0" borderId="29" xfId="1" applyFont="1" applyBorder="1" applyAlignment="1">
      <alignment horizontal="left" vertical="center" wrapText="1"/>
    </xf>
    <xf numFmtId="0" fontId="19" fillId="0" borderId="38" xfId="1" applyFont="1" applyBorder="1" applyAlignment="1">
      <alignment horizontal="left" vertical="center" wrapText="1"/>
    </xf>
    <xf numFmtId="0" fontId="19" fillId="0" borderId="30" xfId="1" applyFont="1" applyBorder="1" applyAlignment="1">
      <alignment horizontal="left" vertical="center" wrapText="1"/>
    </xf>
    <xf numFmtId="0" fontId="27" fillId="9" borderId="33" xfId="1" applyFont="1" applyFill="1" applyBorder="1" applyAlignment="1">
      <alignment horizontal="center" vertical="center" wrapText="1"/>
    </xf>
    <xf numFmtId="0" fontId="23" fillId="9" borderId="1" xfId="1" applyFont="1" applyFill="1" applyBorder="1" applyAlignment="1">
      <alignment horizontal="center" vertical="center" wrapText="1"/>
    </xf>
    <xf numFmtId="0" fontId="23" fillId="9" borderId="2" xfId="1" applyFont="1" applyFill="1" applyBorder="1" applyAlignment="1">
      <alignment horizontal="center" vertical="center" wrapText="1"/>
    </xf>
    <xf numFmtId="0" fontId="23" fillId="9" borderId="34" xfId="1" applyFont="1" applyFill="1" applyBorder="1" applyAlignment="1">
      <alignment horizontal="center" vertical="center" wrapText="1"/>
    </xf>
    <xf numFmtId="0" fontId="23" fillId="9" borderId="35" xfId="1" applyFont="1" applyFill="1" applyBorder="1" applyAlignment="1">
      <alignment horizontal="center" vertical="center" wrapText="1"/>
    </xf>
    <xf numFmtId="0" fontId="23" fillId="9" borderId="36" xfId="1" applyFont="1" applyFill="1" applyBorder="1" applyAlignment="1">
      <alignment horizontal="center" vertical="center" wrapText="1"/>
    </xf>
    <xf numFmtId="0" fontId="21" fillId="9" borderId="15" xfId="1" applyFont="1" applyFill="1" applyBorder="1" applyAlignment="1">
      <alignment horizontal="center" vertical="center" wrapText="1"/>
    </xf>
    <xf numFmtId="0" fontId="21" fillId="9" borderId="14" xfId="1" applyFont="1" applyFill="1" applyBorder="1" applyAlignment="1">
      <alignment horizontal="center" vertical="center" wrapText="1"/>
    </xf>
    <xf numFmtId="0" fontId="21" fillId="9" borderId="46" xfId="1" applyFont="1" applyFill="1" applyBorder="1" applyAlignment="1">
      <alignment horizontal="center" vertical="center" wrapText="1"/>
    </xf>
    <xf numFmtId="14" fontId="18" fillId="0" borderId="19" xfId="1" applyNumberFormat="1" applyFont="1" applyFill="1" applyBorder="1" applyAlignment="1">
      <alignment horizontal="center" vertical="center"/>
    </xf>
    <xf numFmtId="14" fontId="18" fillId="0" borderId="21" xfId="1" applyNumberFormat="1" applyFont="1" applyFill="1" applyBorder="1" applyAlignment="1">
      <alignment horizontal="center" vertical="center"/>
    </xf>
    <xf numFmtId="14" fontId="18" fillId="0" borderId="20" xfId="1" applyNumberFormat="1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/>
    </xf>
    <xf numFmtId="0" fontId="35" fillId="5" borderId="13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 vertical="center"/>
    </xf>
    <xf numFmtId="0" fontId="35" fillId="5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justify" vertical="justify" wrapText="1"/>
    </xf>
    <xf numFmtId="0" fontId="2" fillId="0" borderId="3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32" fillId="0" borderId="18" xfId="0" applyNumberFormat="1" applyFont="1" applyBorder="1" applyAlignment="1">
      <alignment horizontal="center" vertical="center"/>
    </xf>
    <xf numFmtId="3" fontId="32" fillId="0" borderId="3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1" borderId="28" xfId="0" applyFont="1" applyFill="1" applyBorder="1" applyAlignment="1">
      <alignment horizontal="center" vertical="center"/>
    </xf>
    <xf numFmtId="0" fontId="14" fillId="1" borderId="17" xfId="0" applyFont="1" applyFill="1" applyBorder="1" applyAlignment="1">
      <alignment horizontal="center" vertical="center"/>
    </xf>
    <xf numFmtId="0" fontId="14" fillId="1" borderId="2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left" vertical="justify"/>
    </xf>
    <xf numFmtId="0" fontId="7" fillId="4" borderId="0" xfId="0" applyFont="1" applyFill="1" applyBorder="1" applyAlignment="1">
      <alignment horizontal="left" vertical="justify"/>
    </xf>
    <xf numFmtId="0" fontId="7" fillId="4" borderId="3" xfId="0" applyFont="1" applyFill="1" applyBorder="1" applyAlignment="1">
      <alignment horizontal="left" vertical="justify"/>
    </xf>
    <xf numFmtId="0" fontId="12" fillId="3" borderId="19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left" vertical="justify"/>
    </xf>
    <xf numFmtId="0" fontId="14" fillId="0" borderId="47" xfId="0" applyFont="1" applyFill="1" applyBorder="1" applyAlignment="1">
      <alignment horizontal="left" vertical="justify"/>
    </xf>
    <xf numFmtId="0" fontId="14" fillId="0" borderId="16" xfId="0" applyFont="1" applyFill="1" applyBorder="1" applyAlignment="1">
      <alignment horizontal="left" vertical="justify"/>
    </xf>
    <xf numFmtId="0" fontId="14" fillId="0" borderId="11" xfId="0" applyFont="1" applyFill="1" applyBorder="1" applyAlignment="1">
      <alignment horizontal="left" vertical="justify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1" borderId="6" xfId="0" applyFont="1" applyFill="1" applyBorder="1" applyAlignment="1">
      <alignment horizontal="center" vertical="center"/>
    </xf>
    <xf numFmtId="0" fontId="14" fillId="1" borderId="42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 wrapText="1"/>
    </xf>
    <xf numFmtId="0" fontId="15" fillId="6" borderId="4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48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14" fillId="0" borderId="48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7" borderId="16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</xdr:rowOff>
    </xdr:from>
    <xdr:to>
      <xdr:col>1</xdr:col>
      <xdr:colOff>371475</xdr:colOff>
      <xdr:row>3</xdr:row>
      <xdr:rowOff>85725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9525"/>
          <a:ext cx="10191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190500</xdr:colOff>
      <xdr:row>0</xdr:row>
      <xdr:rowOff>9525</xdr:rowOff>
    </xdr:from>
    <xdr:to>
      <xdr:col>1</xdr:col>
      <xdr:colOff>371475</xdr:colOff>
      <xdr:row>3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9525"/>
          <a:ext cx="838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190500</xdr:colOff>
      <xdr:row>19</xdr:row>
      <xdr:rowOff>142875</xdr:rowOff>
    </xdr:from>
    <xdr:to>
      <xdr:col>11</xdr:col>
      <xdr:colOff>190500</xdr:colOff>
      <xdr:row>19</xdr:row>
      <xdr:rowOff>371475</xdr:rowOff>
    </xdr:to>
    <xdr:cxnSp macro="">
      <xdr:nvCxnSpPr>
        <xdr:cNvPr id="7" name="6 Conector recto"/>
        <xdr:cNvCxnSpPr/>
      </xdr:nvCxnSpPr>
      <xdr:spPr>
        <a:xfrm>
          <a:off x="9010650" y="5953125"/>
          <a:ext cx="0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20</xdr:row>
      <xdr:rowOff>514350</xdr:rowOff>
    </xdr:from>
    <xdr:to>
      <xdr:col>11</xdr:col>
      <xdr:colOff>200025</xdr:colOff>
      <xdr:row>21</xdr:row>
      <xdr:rowOff>304800</xdr:rowOff>
    </xdr:to>
    <xdr:cxnSp macro="">
      <xdr:nvCxnSpPr>
        <xdr:cNvPr id="9" name="8 Conector recto"/>
        <xdr:cNvCxnSpPr/>
      </xdr:nvCxnSpPr>
      <xdr:spPr>
        <a:xfrm>
          <a:off x="9020175" y="6772275"/>
          <a:ext cx="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268845</xdr:colOff>
      <xdr:row>1</xdr:row>
      <xdr:rowOff>160870</xdr:rowOff>
    </xdr:from>
    <xdr:to>
      <xdr:col>2</xdr:col>
      <xdr:colOff>922143</xdr:colOff>
      <xdr:row>5</xdr:row>
      <xdr:rowOff>31750</xdr:rowOff>
    </xdr:to>
    <xdr:pic>
      <xdr:nvPicPr>
        <xdr:cNvPr id="22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28" y="330203"/>
          <a:ext cx="1235382" cy="59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14"/>
  <sheetViews>
    <sheetView tabSelected="1" topLeftCell="A37" zoomScaleNormal="100" zoomScaleSheetLayoutView="70" workbookViewId="0">
      <selection activeCell="D22" sqref="D22:K22"/>
    </sheetView>
  </sheetViews>
  <sheetFormatPr baseColWidth="10" defaultRowHeight="11.25" x14ac:dyDescent="0.2"/>
  <cols>
    <col min="1" max="1" width="8.625" style="57" customWidth="1"/>
    <col min="2" max="2" width="8.125" style="57" customWidth="1"/>
    <col min="3" max="11" width="11" style="57"/>
    <col min="12" max="29" width="11" style="56"/>
    <col min="30" max="16384" width="11" style="57"/>
  </cols>
  <sheetData>
    <row r="1" spans="1:11" s="57" customFormat="1" ht="11.25" customHeight="1" x14ac:dyDescent="0.2">
      <c r="A1" s="84"/>
      <c r="B1" s="85"/>
      <c r="C1" s="90" t="s">
        <v>93</v>
      </c>
      <c r="D1" s="91"/>
      <c r="E1" s="91"/>
      <c r="F1" s="91"/>
      <c r="G1" s="91"/>
      <c r="H1" s="91"/>
      <c r="I1" s="92"/>
      <c r="J1" s="90" t="s">
        <v>166</v>
      </c>
      <c r="K1" s="92"/>
    </row>
    <row r="2" spans="1:11" s="57" customFormat="1" ht="12" thickBot="1" x14ac:dyDescent="0.25">
      <c r="A2" s="86"/>
      <c r="B2" s="87"/>
      <c r="C2" s="93"/>
      <c r="D2" s="94"/>
      <c r="E2" s="94"/>
      <c r="F2" s="94"/>
      <c r="G2" s="94"/>
      <c r="H2" s="94"/>
      <c r="I2" s="95"/>
      <c r="J2" s="96"/>
      <c r="K2" s="98"/>
    </row>
    <row r="3" spans="1:11" s="57" customFormat="1" ht="11.25" customHeight="1" x14ac:dyDescent="0.2">
      <c r="A3" s="86"/>
      <c r="B3" s="87"/>
      <c r="C3" s="93"/>
      <c r="D3" s="94"/>
      <c r="E3" s="94"/>
      <c r="F3" s="94"/>
      <c r="G3" s="94"/>
      <c r="H3" s="94"/>
      <c r="I3" s="95"/>
      <c r="J3" s="90" t="s">
        <v>94</v>
      </c>
      <c r="K3" s="92"/>
    </row>
    <row r="4" spans="1:11" s="57" customFormat="1" ht="12" thickBot="1" x14ac:dyDescent="0.25">
      <c r="A4" s="88"/>
      <c r="B4" s="89"/>
      <c r="C4" s="96"/>
      <c r="D4" s="97"/>
      <c r="E4" s="97"/>
      <c r="F4" s="97"/>
      <c r="G4" s="97"/>
      <c r="H4" s="97"/>
      <c r="I4" s="98"/>
      <c r="J4" s="96"/>
      <c r="K4" s="98"/>
    </row>
    <row r="5" spans="1:11" s="57" customFormat="1" ht="24.75" customHeight="1" thickBot="1" x14ac:dyDescent="0.25">
      <c r="A5" s="81" t="s">
        <v>95</v>
      </c>
      <c r="B5" s="82"/>
      <c r="C5" s="82"/>
      <c r="D5" s="82"/>
      <c r="E5" s="82"/>
      <c r="F5" s="82"/>
      <c r="G5" s="82"/>
      <c r="H5" s="82"/>
      <c r="I5" s="82"/>
      <c r="J5" s="82"/>
      <c r="K5" s="83"/>
    </row>
    <row r="6" spans="1:11" s="57" customFormat="1" ht="24.75" customHeight="1" thickBot="1" x14ac:dyDescent="0.25">
      <c r="A6" s="81" t="s">
        <v>96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11" s="57" customFormat="1" ht="20.100000000000001" customHeight="1" thickBot="1" x14ac:dyDescent="0.25">
      <c r="A7" s="101" t="s">
        <v>97</v>
      </c>
      <c r="B7" s="102"/>
      <c r="C7" s="102"/>
      <c r="D7" s="102"/>
      <c r="E7" s="102"/>
      <c r="F7" s="102"/>
      <c r="G7" s="102"/>
      <c r="H7" s="102"/>
      <c r="I7" s="102"/>
      <c r="J7" s="102"/>
      <c r="K7" s="103"/>
    </row>
    <row r="8" spans="1:11" s="57" customFormat="1" ht="24.75" customHeight="1" thickBot="1" x14ac:dyDescent="0.25">
      <c r="A8" s="81" t="s">
        <v>165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1" s="57" customFormat="1" ht="24.75" customHeight="1" thickBot="1" x14ac:dyDescent="0.25">
      <c r="A9" s="101" t="s">
        <v>129</v>
      </c>
      <c r="B9" s="102"/>
      <c r="C9" s="102"/>
      <c r="D9" s="102"/>
      <c r="E9" s="102"/>
      <c r="F9" s="102"/>
      <c r="G9" s="102"/>
      <c r="H9" s="102"/>
      <c r="I9" s="102"/>
      <c r="J9" s="102"/>
      <c r="K9" s="103"/>
    </row>
    <row r="10" spans="1:11" s="57" customFormat="1" ht="24.75" customHeight="1" thickBot="1" x14ac:dyDescent="0.25">
      <c r="A10" s="81" t="s">
        <v>98</v>
      </c>
      <c r="B10" s="99"/>
      <c r="C10" s="99"/>
      <c r="D10" s="99"/>
      <c r="E10" s="99"/>
      <c r="F10" s="99"/>
      <c r="G10" s="99"/>
      <c r="H10" s="99"/>
      <c r="I10" s="99"/>
      <c r="J10" s="99"/>
      <c r="K10" s="100"/>
    </row>
    <row r="11" spans="1:11" s="57" customFormat="1" ht="24.75" customHeight="1" thickBot="1" x14ac:dyDescent="0.25">
      <c r="A11" s="101" t="s">
        <v>116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3"/>
    </row>
    <row r="12" spans="1:11" s="57" customFormat="1" ht="24.75" customHeight="1" thickBot="1" x14ac:dyDescent="0.25">
      <c r="A12" s="81" t="s">
        <v>99</v>
      </c>
      <c r="B12" s="82"/>
      <c r="C12" s="82"/>
      <c r="D12" s="82"/>
      <c r="E12" s="82"/>
      <c r="F12" s="82"/>
      <c r="G12" s="82"/>
      <c r="H12" s="82"/>
      <c r="I12" s="82"/>
      <c r="J12" s="82"/>
      <c r="K12" s="83"/>
    </row>
    <row r="13" spans="1:11" s="57" customFormat="1" ht="35.1" customHeight="1" x14ac:dyDescent="0.2">
      <c r="A13" s="104" t="s">
        <v>100</v>
      </c>
      <c r="B13" s="105"/>
      <c r="C13" s="106"/>
      <c r="D13" s="110" t="s">
        <v>133</v>
      </c>
      <c r="E13" s="111"/>
      <c r="F13" s="111"/>
      <c r="G13" s="111"/>
      <c r="H13" s="111"/>
      <c r="I13" s="111"/>
      <c r="J13" s="111"/>
      <c r="K13" s="112"/>
    </row>
    <row r="14" spans="1:11" s="57" customFormat="1" ht="24.75" customHeight="1" x14ac:dyDescent="0.2">
      <c r="A14" s="113" t="s">
        <v>101</v>
      </c>
      <c r="B14" s="114"/>
      <c r="C14" s="115"/>
      <c r="D14" s="116" t="s">
        <v>130</v>
      </c>
      <c r="E14" s="117"/>
      <c r="F14" s="117"/>
      <c r="G14" s="117"/>
      <c r="H14" s="117"/>
      <c r="I14" s="117"/>
      <c r="J14" s="117"/>
      <c r="K14" s="118"/>
    </row>
    <row r="15" spans="1:11" s="57" customFormat="1" ht="60" customHeight="1" x14ac:dyDescent="0.2">
      <c r="A15" s="113" t="s">
        <v>102</v>
      </c>
      <c r="B15" s="114"/>
      <c r="C15" s="115"/>
      <c r="D15" s="119" t="s">
        <v>117</v>
      </c>
      <c r="E15" s="117"/>
      <c r="F15" s="117"/>
      <c r="G15" s="117"/>
      <c r="H15" s="117"/>
      <c r="I15" s="117"/>
      <c r="J15" s="117"/>
      <c r="K15" s="118"/>
    </row>
    <row r="16" spans="1:11" s="57" customFormat="1" ht="24.75" customHeight="1" x14ac:dyDescent="0.2">
      <c r="A16" s="113" t="s">
        <v>103</v>
      </c>
      <c r="B16" s="114"/>
      <c r="C16" s="115"/>
      <c r="D16" s="116" t="s">
        <v>118</v>
      </c>
      <c r="E16" s="117"/>
      <c r="F16" s="117"/>
      <c r="G16" s="117"/>
      <c r="H16" s="117"/>
      <c r="I16" s="117"/>
      <c r="J16" s="117"/>
      <c r="K16" s="118"/>
    </row>
    <row r="17" spans="1:29" ht="24.75" customHeight="1" thickBot="1" x14ac:dyDescent="0.25">
      <c r="A17" s="120" t="s">
        <v>104</v>
      </c>
      <c r="B17" s="121"/>
      <c r="C17" s="122"/>
      <c r="D17" s="123" t="s">
        <v>164</v>
      </c>
      <c r="E17" s="124"/>
      <c r="F17" s="124"/>
      <c r="G17" s="124"/>
      <c r="H17" s="124"/>
      <c r="I17" s="124"/>
      <c r="J17" s="124"/>
      <c r="K17" s="125"/>
    </row>
    <row r="18" spans="1:29" ht="24.75" customHeight="1" thickBot="1" x14ac:dyDescent="0.25">
      <c r="A18" s="81" t="s">
        <v>168</v>
      </c>
      <c r="B18" s="82"/>
      <c r="C18" s="82"/>
      <c r="D18" s="82"/>
      <c r="E18" s="82"/>
      <c r="F18" s="82"/>
      <c r="G18" s="82"/>
      <c r="H18" s="82"/>
      <c r="I18" s="82"/>
      <c r="J18" s="82"/>
      <c r="K18" s="83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</row>
    <row r="19" spans="1:29" ht="24.75" customHeight="1" x14ac:dyDescent="0.2">
      <c r="A19" s="104" t="s">
        <v>123</v>
      </c>
      <c r="B19" s="105"/>
      <c r="C19" s="106"/>
      <c r="D19" s="107" t="s">
        <v>169</v>
      </c>
      <c r="E19" s="108"/>
      <c r="F19" s="108"/>
      <c r="G19" s="108"/>
      <c r="H19" s="108"/>
      <c r="I19" s="108"/>
      <c r="J19" s="108"/>
      <c r="K19" s="109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</row>
    <row r="20" spans="1:29" ht="35.25" customHeight="1" x14ac:dyDescent="0.2">
      <c r="A20" s="113" t="s">
        <v>124</v>
      </c>
      <c r="B20" s="114"/>
      <c r="C20" s="115"/>
      <c r="D20" s="126" t="s">
        <v>170</v>
      </c>
      <c r="E20" s="127"/>
      <c r="F20" s="127"/>
      <c r="G20" s="127"/>
      <c r="H20" s="127"/>
      <c r="I20" s="127"/>
      <c r="J20" s="127"/>
      <c r="K20" s="128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</row>
    <row r="21" spans="1:29" ht="42" customHeight="1" x14ac:dyDescent="0.2">
      <c r="A21" s="113" t="s">
        <v>102</v>
      </c>
      <c r="B21" s="114"/>
      <c r="C21" s="115"/>
      <c r="D21" s="126" t="s">
        <v>125</v>
      </c>
      <c r="E21" s="127"/>
      <c r="F21" s="127"/>
      <c r="G21" s="127"/>
      <c r="H21" s="127"/>
      <c r="I21" s="127"/>
      <c r="J21" s="127"/>
      <c r="K21" s="128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</row>
    <row r="22" spans="1:29" ht="24.75" customHeight="1" x14ac:dyDescent="0.2">
      <c r="A22" s="113" t="s">
        <v>103</v>
      </c>
      <c r="B22" s="114"/>
      <c r="C22" s="115"/>
      <c r="D22" s="129" t="s">
        <v>171</v>
      </c>
      <c r="E22" s="129"/>
      <c r="F22" s="129"/>
      <c r="G22" s="129"/>
      <c r="H22" s="129"/>
      <c r="I22" s="129"/>
      <c r="J22" s="129"/>
      <c r="K22" s="130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</row>
    <row r="23" spans="1:29" ht="24.75" customHeight="1" thickBot="1" x14ac:dyDescent="0.25">
      <c r="A23" s="120" t="s">
        <v>104</v>
      </c>
      <c r="B23" s="121"/>
      <c r="C23" s="122"/>
      <c r="D23" s="127" t="s">
        <v>126</v>
      </c>
      <c r="E23" s="127"/>
      <c r="F23" s="127"/>
      <c r="G23" s="127"/>
      <c r="H23" s="127"/>
      <c r="I23" s="127"/>
      <c r="J23" s="127"/>
      <c r="K23" s="128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</row>
    <row r="24" spans="1:29" ht="24.75" customHeight="1" thickBot="1" x14ac:dyDescent="0.25">
      <c r="A24" s="81" t="s">
        <v>108</v>
      </c>
      <c r="B24" s="82"/>
      <c r="C24" s="82"/>
      <c r="D24" s="82"/>
      <c r="E24" s="82"/>
      <c r="F24" s="82"/>
      <c r="G24" s="82"/>
      <c r="H24" s="82"/>
      <c r="I24" s="82"/>
      <c r="J24" s="82"/>
      <c r="K24" s="83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spans="1:29" ht="50.1" customHeight="1" x14ac:dyDescent="0.2">
      <c r="A25" s="104" t="s">
        <v>102</v>
      </c>
      <c r="B25" s="105"/>
      <c r="C25" s="131"/>
      <c r="D25" s="110" t="s">
        <v>119</v>
      </c>
      <c r="E25" s="111"/>
      <c r="F25" s="111"/>
      <c r="G25" s="111"/>
      <c r="H25" s="111"/>
      <c r="I25" s="111"/>
      <c r="J25" s="111"/>
      <c r="K25" s="112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</row>
    <row r="26" spans="1:29" ht="24.75" customHeight="1" x14ac:dyDescent="0.2">
      <c r="A26" s="113" t="s">
        <v>105</v>
      </c>
      <c r="B26" s="114"/>
      <c r="C26" s="132"/>
      <c r="D26" s="133" t="s">
        <v>120</v>
      </c>
      <c r="E26" s="134"/>
      <c r="F26" s="134"/>
      <c r="G26" s="134"/>
      <c r="H26" s="134"/>
      <c r="I26" s="134"/>
      <c r="J26" s="134"/>
      <c r="K26" s="135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</row>
    <row r="27" spans="1:29" ht="24.75" customHeight="1" x14ac:dyDescent="0.2">
      <c r="A27" s="113" t="s">
        <v>104</v>
      </c>
      <c r="B27" s="114"/>
      <c r="C27" s="132"/>
      <c r="D27" s="133" t="s">
        <v>163</v>
      </c>
      <c r="E27" s="134"/>
      <c r="F27" s="134"/>
      <c r="G27" s="134"/>
      <c r="H27" s="134"/>
      <c r="I27" s="134"/>
      <c r="J27" s="134"/>
      <c r="K27" s="135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</row>
    <row r="28" spans="1:29" ht="42" customHeight="1" thickBot="1" x14ac:dyDescent="0.25">
      <c r="A28" s="120" t="s">
        <v>106</v>
      </c>
      <c r="B28" s="121"/>
      <c r="C28" s="136"/>
      <c r="D28" s="123" t="s">
        <v>134</v>
      </c>
      <c r="E28" s="124"/>
      <c r="F28" s="124"/>
      <c r="G28" s="124"/>
      <c r="H28" s="124"/>
      <c r="I28" s="124"/>
      <c r="J28" s="124"/>
      <c r="K28" s="125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</row>
    <row r="29" spans="1:29" ht="24.75" customHeight="1" thickBot="1" x14ac:dyDescent="0.25">
      <c r="A29" s="137" t="s">
        <v>121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9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</row>
    <row r="30" spans="1:29" ht="24.75" customHeight="1" thickBot="1" x14ac:dyDescent="0.25">
      <c r="A30" s="81" t="s">
        <v>127</v>
      </c>
      <c r="B30" s="82"/>
      <c r="C30" s="82"/>
      <c r="D30" s="82"/>
      <c r="E30" s="82"/>
      <c r="F30" s="82"/>
      <c r="G30" s="82"/>
      <c r="H30" s="82"/>
      <c r="I30" s="82"/>
      <c r="J30" s="82"/>
      <c r="K30" s="83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</row>
    <row r="31" spans="1:29" ht="65.099999999999994" customHeight="1" x14ac:dyDescent="0.2">
      <c r="A31" s="113" t="s">
        <v>102</v>
      </c>
      <c r="B31" s="114"/>
      <c r="C31" s="132"/>
      <c r="D31" s="141" t="s">
        <v>162</v>
      </c>
      <c r="E31" s="142"/>
      <c r="F31" s="142"/>
      <c r="G31" s="142"/>
      <c r="H31" s="142"/>
      <c r="I31" s="142"/>
      <c r="J31" s="142"/>
      <c r="K31" s="143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</row>
    <row r="32" spans="1:29" ht="39.75" customHeight="1" x14ac:dyDescent="0.2">
      <c r="A32" s="113" t="s">
        <v>105</v>
      </c>
      <c r="B32" s="114"/>
      <c r="C32" s="132"/>
      <c r="D32" s="144" t="s">
        <v>161</v>
      </c>
      <c r="E32" s="117"/>
      <c r="F32" s="117"/>
      <c r="G32" s="117"/>
      <c r="H32" s="117"/>
      <c r="I32" s="117"/>
      <c r="J32" s="117"/>
      <c r="K32" s="118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</row>
    <row r="33" spans="1:29" ht="39.75" customHeight="1" thickBot="1" x14ac:dyDescent="0.25">
      <c r="A33" s="120" t="s">
        <v>104</v>
      </c>
      <c r="B33" s="121"/>
      <c r="C33" s="136"/>
      <c r="D33" s="140" t="s">
        <v>160</v>
      </c>
      <c r="E33" s="124"/>
      <c r="F33" s="124"/>
      <c r="G33" s="124"/>
      <c r="H33" s="124"/>
      <c r="I33" s="124"/>
      <c r="J33" s="124"/>
      <c r="K33" s="125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</row>
    <row r="34" spans="1:29" ht="24.75" customHeight="1" thickBot="1" x14ac:dyDescent="0.25">
      <c r="A34" s="81" t="s">
        <v>142</v>
      </c>
      <c r="B34" s="82"/>
      <c r="C34" s="82"/>
      <c r="D34" s="82"/>
      <c r="E34" s="82"/>
      <c r="F34" s="82"/>
      <c r="G34" s="82"/>
      <c r="H34" s="82"/>
      <c r="I34" s="82"/>
      <c r="J34" s="82"/>
      <c r="K34" s="83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</row>
    <row r="35" spans="1:29" ht="65.099999999999994" customHeight="1" x14ac:dyDescent="0.2">
      <c r="A35" s="104" t="s">
        <v>102</v>
      </c>
      <c r="B35" s="105"/>
      <c r="C35" s="131"/>
      <c r="D35" s="145" t="s">
        <v>159</v>
      </c>
      <c r="E35" s="111"/>
      <c r="F35" s="111"/>
      <c r="G35" s="111"/>
      <c r="H35" s="111"/>
      <c r="I35" s="111"/>
      <c r="J35" s="111"/>
      <c r="K35" s="112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</row>
    <row r="36" spans="1:29" ht="39.75" customHeight="1" x14ac:dyDescent="0.2">
      <c r="A36" s="113" t="s">
        <v>105</v>
      </c>
      <c r="B36" s="114"/>
      <c r="C36" s="132"/>
      <c r="D36" s="144" t="s">
        <v>158</v>
      </c>
      <c r="E36" s="117"/>
      <c r="F36" s="117"/>
      <c r="G36" s="117"/>
      <c r="H36" s="117"/>
      <c r="I36" s="117"/>
      <c r="J36" s="117"/>
      <c r="K36" s="118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</row>
    <row r="37" spans="1:29" ht="39.75" customHeight="1" thickBot="1" x14ac:dyDescent="0.25">
      <c r="A37" s="120" t="s">
        <v>104</v>
      </c>
      <c r="B37" s="121"/>
      <c r="C37" s="136"/>
      <c r="D37" s="140" t="s">
        <v>157</v>
      </c>
      <c r="E37" s="124"/>
      <c r="F37" s="124"/>
      <c r="G37" s="124"/>
      <c r="H37" s="124"/>
      <c r="I37" s="124"/>
      <c r="J37" s="124"/>
      <c r="K37" s="125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</row>
    <row r="38" spans="1:29" ht="24.75" customHeight="1" thickBot="1" x14ac:dyDescent="0.25">
      <c r="A38" s="81" t="s">
        <v>143</v>
      </c>
      <c r="B38" s="82"/>
      <c r="C38" s="82"/>
      <c r="D38" s="82"/>
      <c r="E38" s="82"/>
      <c r="F38" s="82"/>
      <c r="G38" s="82"/>
      <c r="H38" s="82"/>
      <c r="I38" s="82"/>
      <c r="J38" s="82"/>
      <c r="K38" s="83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</row>
    <row r="39" spans="1:29" ht="28.5" customHeight="1" thickBot="1" x14ac:dyDescent="0.25">
      <c r="A39" s="104" t="s">
        <v>107</v>
      </c>
      <c r="B39" s="105"/>
      <c r="C39" s="131"/>
      <c r="D39" s="144" t="s">
        <v>131</v>
      </c>
      <c r="E39" s="117"/>
      <c r="F39" s="117"/>
      <c r="G39" s="117"/>
      <c r="H39" s="117"/>
      <c r="I39" s="117"/>
      <c r="J39" s="117"/>
      <c r="K39" s="118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</row>
    <row r="40" spans="1:29" ht="53.25" customHeight="1" x14ac:dyDescent="0.2">
      <c r="A40" s="104" t="s">
        <v>102</v>
      </c>
      <c r="B40" s="105"/>
      <c r="C40" s="131"/>
      <c r="D40" s="146" t="s">
        <v>156</v>
      </c>
      <c r="E40" s="111"/>
      <c r="F40" s="111"/>
      <c r="G40" s="111"/>
      <c r="H40" s="111"/>
      <c r="I40" s="111"/>
      <c r="J40" s="111"/>
      <c r="K40" s="112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</row>
    <row r="41" spans="1:29" ht="34.5" customHeight="1" x14ac:dyDescent="0.2">
      <c r="A41" s="113" t="s">
        <v>105</v>
      </c>
      <c r="B41" s="114"/>
      <c r="C41" s="132"/>
      <c r="D41" s="144" t="s">
        <v>155</v>
      </c>
      <c r="E41" s="117"/>
      <c r="F41" s="117"/>
      <c r="G41" s="117"/>
      <c r="H41" s="117"/>
      <c r="I41" s="117"/>
      <c r="J41" s="117"/>
      <c r="K41" s="118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</row>
    <row r="42" spans="1:29" ht="24.75" customHeight="1" thickBot="1" x14ac:dyDescent="0.25">
      <c r="A42" s="120" t="s">
        <v>104</v>
      </c>
      <c r="B42" s="121"/>
      <c r="C42" s="136"/>
      <c r="D42" s="147" t="s">
        <v>154</v>
      </c>
      <c r="E42" s="148"/>
      <c r="F42" s="148"/>
      <c r="G42" s="148"/>
      <c r="H42" s="148"/>
      <c r="I42" s="148"/>
      <c r="J42" s="148"/>
      <c r="K42" s="149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</row>
    <row r="43" spans="1:29" ht="24.75" customHeight="1" thickBot="1" x14ac:dyDescent="0.25">
      <c r="A43" s="81" t="s">
        <v>144</v>
      </c>
      <c r="B43" s="82"/>
      <c r="C43" s="82"/>
      <c r="D43" s="82"/>
      <c r="E43" s="82"/>
      <c r="F43" s="82"/>
      <c r="G43" s="82"/>
      <c r="H43" s="82"/>
      <c r="I43" s="82"/>
      <c r="J43" s="82"/>
      <c r="K43" s="83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</row>
    <row r="44" spans="1:29" ht="60" customHeight="1" x14ac:dyDescent="0.2">
      <c r="A44" s="113" t="s">
        <v>102</v>
      </c>
      <c r="B44" s="114"/>
      <c r="C44" s="132"/>
      <c r="D44" s="144" t="s">
        <v>153</v>
      </c>
      <c r="E44" s="117"/>
      <c r="F44" s="117"/>
      <c r="G44" s="117"/>
      <c r="H44" s="117"/>
      <c r="I44" s="117"/>
      <c r="J44" s="117"/>
      <c r="K44" s="118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</row>
    <row r="45" spans="1:29" ht="50.1" customHeight="1" x14ac:dyDescent="0.2">
      <c r="A45" s="113" t="s">
        <v>105</v>
      </c>
      <c r="B45" s="114"/>
      <c r="C45" s="132"/>
      <c r="D45" s="144" t="s">
        <v>152</v>
      </c>
      <c r="E45" s="117"/>
      <c r="F45" s="117"/>
      <c r="G45" s="117"/>
      <c r="H45" s="117"/>
      <c r="I45" s="117"/>
      <c r="J45" s="117"/>
      <c r="K45" s="118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</row>
    <row r="46" spans="1:29" ht="32.25" customHeight="1" thickBot="1" x14ac:dyDescent="0.25">
      <c r="A46" s="120" t="s">
        <v>104</v>
      </c>
      <c r="B46" s="121"/>
      <c r="C46" s="136"/>
      <c r="D46" s="140" t="s">
        <v>151</v>
      </c>
      <c r="E46" s="124"/>
      <c r="F46" s="124"/>
      <c r="G46" s="124"/>
      <c r="H46" s="124"/>
      <c r="I46" s="124"/>
      <c r="J46" s="124"/>
      <c r="K46" s="125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</row>
    <row r="47" spans="1:29" ht="24.75" customHeight="1" thickBot="1" x14ac:dyDescent="0.25">
      <c r="A47" s="81" t="s">
        <v>122</v>
      </c>
      <c r="B47" s="82"/>
      <c r="C47" s="82"/>
      <c r="D47" s="82"/>
      <c r="E47" s="82"/>
      <c r="F47" s="82"/>
      <c r="G47" s="82"/>
      <c r="H47" s="82"/>
      <c r="I47" s="82"/>
      <c r="J47" s="82"/>
      <c r="K47" s="83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</row>
    <row r="48" spans="1:29" ht="33" customHeight="1" x14ac:dyDescent="0.2">
      <c r="A48" s="104" t="s">
        <v>102</v>
      </c>
      <c r="B48" s="105"/>
      <c r="C48" s="131"/>
      <c r="D48" s="146" t="s">
        <v>150</v>
      </c>
      <c r="E48" s="111"/>
      <c r="F48" s="111"/>
      <c r="G48" s="111"/>
      <c r="H48" s="111"/>
      <c r="I48" s="111"/>
      <c r="J48" s="111"/>
      <c r="K48" s="112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</row>
    <row r="49" spans="1:29" ht="50.1" customHeight="1" x14ac:dyDescent="0.2">
      <c r="A49" s="113" t="s">
        <v>105</v>
      </c>
      <c r="B49" s="114"/>
      <c r="C49" s="132"/>
      <c r="D49" s="144" t="s">
        <v>149</v>
      </c>
      <c r="E49" s="117"/>
      <c r="F49" s="117"/>
      <c r="G49" s="117"/>
      <c r="H49" s="117"/>
      <c r="I49" s="117"/>
      <c r="J49" s="117"/>
      <c r="K49" s="118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</row>
    <row r="50" spans="1:29" ht="31.5" customHeight="1" thickBot="1" x14ac:dyDescent="0.25">
      <c r="A50" s="120" t="s">
        <v>104</v>
      </c>
      <c r="B50" s="121"/>
      <c r="C50" s="136"/>
      <c r="D50" s="140" t="s">
        <v>148</v>
      </c>
      <c r="E50" s="124"/>
      <c r="F50" s="124"/>
      <c r="G50" s="124"/>
      <c r="H50" s="124"/>
      <c r="I50" s="124"/>
      <c r="J50" s="124"/>
      <c r="K50" s="125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</row>
    <row r="51" spans="1:29" ht="24.75" customHeight="1" thickBot="1" x14ac:dyDescent="0.25">
      <c r="A51" s="81" t="s">
        <v>128</v>
      </c>
      <c r="B51" s="82"/>
      <c r="C51" s="82"/>
      <c r="D51" s="82"/>
      <c r="E51" s="82"/>
      <c r="F51" s="82"/>
      <c r="G51" s="82"/>
      <c r="H51" s="82"/>
      <c r="I51" s="82"/>
      <c r="J51" s="82"/>
      <c r="K51" s="83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</row>
    <row r="52" spans="1:29" ht="50.1" customHeight="1" x14ac:dyDescent="0.2">
      <c r="A52" s="104" t="s">
        <v>102</v>
      </c>
      <c r="B52" s="105"/>
      <c r="C52" s="131"/>
      <c r="D52" s="146" t="s">
        <v>114</v>
      </c>
      <c r="E52" s="111"/>
      <c r="F52" s="111"/>
      <c r="G52" s="111"/>
      <c r="H52" s="111"/>
      <c r="I52" s="111"/>
      <c r="J52" s="111"/>
      <c r="K52" s="112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</row>
    <row r="53" spans="1:29" ht="48" customHeight="1" x14ac:dyDescent="0.2">
      <c r="A53" s="113" t="s">
        <v>105</v>
      </c>
      <c r="B53" s="114"/>
      <c r="C53" s="132"/>
      <c r="D53" s="144" t="s">
        <v>115</v>
      </c>
      <c r="E53" s="117"/>
      <c r="F53" s="117"/>
      <c r="G53" s="117"/>
      <c r="H53" s="117"/>
      <c r="I53" s="117"/>
      <c r="J53" s="117"/>
      <c r="K53" s="118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</row>
    <row r="54" spans="1:29" ht="24.75" customHeight="1" thickBot="1" x14ac:dyDescent="0.25">
      <c r="A54" s="120" t="s">
        <v>104</v>
      </c>
      <c r="B54" s="121"/>
      <c r="C54" s="136"/>
      <c r="D54" s="140" t="s">
        <v>147</v>
      </c>
      <c r="E54" s="124"/>
      <c r="F54" s="124"/>
      <c r="G54" s="124"/>
      <c r="H54" s="124"/>
      <c r="I54" s="124"/>
      <c r="J54" s="124"/>
      <c r="K54" s="125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</row>
    <row r="55" spans="1:29" ht="17.25" customHeight="1" x14ac:dyDescent="0.2">
      <c r="A55" s="150" t="s">
        <v>132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2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</row>
    <row r="56" spans="1:29" ht="13.5" customHeight="1" thickBot="1" x14ac:dyDescent="0.25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5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</row>
    <row r="57" spans="1:29" ht="20.100000000000001" customHeight="1" thickBot="1" x14ac:dyDescent="0.25">
      <c r="A57" s="156" t="s">
        <v>81</v>
      </c>
      <c r="B57" s="157"/>
      <c r="C57" s="158"/>
      <c r="D57" s="159">
        <v>41953</v>
      </c>
      <c r="E57" s="160"/>
      <c r="F57" s="160"/>
      <c r="G57" s="160"/>
      <c r="H57" s="160"/>
      <c r="I57" s="160"/>
      <c r="J57" s="160"/>
      <c r="K57" s="161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</row>
    <row r="58" spans="1:29" s="56" customFormat="1" ht="24.75" customHeight="1" x14ac:dyDescent="0.2"/>
    <row r="59" spans="1:29" s="56" customFormat="1" ht="24.75" customHeight="1" x14ac:dyDescent="0.2"/>
    <row r="60" spans="1:29" s="56" customFormat="1" ht="24.75" customHeight="1" x14ac:dyDescent="0.2"/>
    <row r="61" spans="1:29" s="56" customFormat="1" ht="24.75" customHeight="1" x14ac:dyDescent="0.2"/>
    <row r="62" spans="1:29" s="56" customFormat="1" ht="24.75" customHeight="1" x14ac:dyDescent="0.2"/>
    <row r="63" spans="1:29" s="56" customFormat="1" ht="24.75" customHeight="1" x14ac:dyDescent="0.2"/>
    <row r="64" spans="1:29" s="56" customFormat="1" ht="24.75" customHeight="1" x14ac:dyDescent="0.2"/>
    <row r="65" s="56" customFormat="1" ht="24.75" customHeight="1" x14ac:dyDescent="0.2"/>
    <row r="66" s="56" customFormat="1" ht="24.75" customHeight="1" x14ac:dyDescent="0.2"/>
    <row r="67" s="56" customFormat="1" ht="24.75" customHeight="1" x14ac:dyDescent="0.2"/>
    <row r="68" s="56" customFormat="1" ht="24.75" customHeight="1" x14ac:dyDescent="0.2"/>
    <row r="69" s="56" customFormat="1" ht="24.75" customHeight="1" x14ac:dyDescent="0.2"/>
    <row r="70" s="56" customFormat="1" ht="24.75" customHeight="1" x14ac:dyDescent="0.2"/>
    <row r="71" s="56" customFormat="1" ht="24.75" customHeight="1" x14ac:dyDescent="0.2"/>
    <row r="72" s="56" customFormat="1" ht="24.75" customHeight="1" x14ac:dyDescent="0.2"/>
    <row r="73" s="56" customFormat="1" ht="24.75" customHeight="1" x14ac:dyDescent="0.2"/>
    <row r="74" s="56" customFormat="1" ht="24.75" customHeight="1" x14ac:dyDescent="0.2"/>
    <row r="75" s="56" customFormat="1" ht="24.75" customHeight="1" x14ac:dyDescent="0.2"/>
    <row r="76" s="56" customFormat="1" ht="24.75" customHeight="1" x14ac:dyDescent="0.2"/>
    <row r="77" s="56" customFormat="1" ht="24.75" customHeight="1" x14ac:dyDescent="0.2"/>
    <row r="78" s="56" customFormat="1" ht="24.75" customHeight="1" x14ac:dyDescent="0.2"/>
    <row r="79" s="56" customFormat="1" ht="24.75" customHeight="1" x14ac:dyDescent="0.2"/>
    <row r="80" s="56" customFormat="1" ht="24.75" customHeight="1" x14ac:dyDescent="0.2"/>
    <row r="81" s="56" customFormat="1" ht="24.75" customHeight="1" x14ac:dyDescent="0.2"/>
    <row r="82" s="56" customFormat="1" ht="24.75" customHeight="1" x14ac:dyDescent="0.2"/>
    <row r="83" s="56" customFormat="1" ht="24.75" customHeight="1" x14ac:dyDescent="0.2"/>
    <row r="84" s="56" customFormat="1" ht="24.75" customHeight="1" x14ac:dyDescent="0.2"/>
    <row r="85" s="56" customFormat="1" ht="24.75" customHeight="1" x14ac:dyDescent="0.2"/>
    <row r="86" s="56" customFormat="1" ht="24.75" customHeight="1" x14ac:dyDescent="0.2"/>
    <row r="87" s="56" customFormat="1" ht="24.75" customHeight="1" x14ac:dyDescent="0.2"/>
    <row r="88" s="56" customFormat="1" ht="24.75" customHeight="1" x14ac:dyDescent="0.2"/>
    <row r="89" s="56" customFormat="1" ht="24.75" customHeight="1" x14ac:dyDescent="0.2"/>
    <row r="90" s="56" customFormat="1" ht="24.75" customHeight="1" x14ac:dyDescent="0.2"/>
    <row r="91" s="56" customFormat="1" ht="24.75" customHeight="1" x14ac:dyDescent="0.2"/>
    <row r="92" s="56" customFormat="1" ht="24.75" customHeight="1" x14ac:dyDescent="0.2"/>
    <row r="93" s="56" customFormat="1" ht="24.75" customHeight="1" x14ac:dyDescent="0.2"/>
    <row r="94" s="56" customFormat="1" ht="24.75" customHeight="1" x14ac:dyDescent="0.2"/>
    <row r="95" s="56" customFormat="1" ht="24.75" customHeight="1" x14ac:dyDescent="0.2"/>
    <row r="96" s="56" customFormat="1" ht="24.75" customHeight="1" x14ac:dyDescent="0.2"/>
    <row r="97" spans="12:29" s="56" customFormat="1" ht="24.75" customHeight="1" x14ac:dyDescent="0.2"/>
    <row r="98" spans="12:29" s="56" customFormat="1" ht="24.75" customHeight="1" x14ac:dyDescent="0.2"/>
    <row r="99" spans="12:29" s="56" customFormat="1" ht="24.75" customHeight="1" x14ac:dyDescent="0.2"/>
    <row r="100" spans="12:29" s="56" customFormat="1" ht="24.75" customHeight="1" x14ac:dyDescent="0.2"/>
    <row r="101" spans="12:29" s="56" customFormat="1" ht="24.75" customHeight="1" x14ac:dyDescent="0.2"/>
    <row r="102" spans="12:29" s="56" customFormat="1" ht="24.75" customHeight="1" x14ac:dyDescent="0.2"/>
    <row r="103" spans="12:29" s="56" customFormat="1" ht="24.75" customHeight="1" x14ac:dyDescent="0.2"/>
    <row r="104" spans="12:29" s="56" customFormat="1" ht="24.75" customHeight="1" x14ac:dyDescent="0.2"/>
    <row r="105" spans="12:29" s="56" customFormat="1" ht="24.75" customHeight="1" x14ac:dyDescent="0.2"/>
    <row r="106" spans="12:29" s="56" customFormat="1" ht="24.75" customHeight="1" x14ac:dyDescent="0.2"/>
    <row r="107" spans="12:29" s="56" customFormat="1" ht="24.75" customHeight="1" x14ac:dyDescent="0.2"/>
    <row r="108" spans="12:29" s="56" customFormat="1" ht="24.75" customHeight="1" x14ac:dyDescent="0.2"/>
    <row r="109" spans="12:29" ht="24.75" customHeight="1" x14ac:dyDescent="0.2"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</row>
    <row r="110" spans="12:29" ht="24.75" customHeight="1" x14ac:dyDescent="0.2"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</row>
    <row r="111" spans="12:29" ht="24.75" customHeight="1" x14ac:dyDescent="0.2"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</row>
    <row r="112" spans="12:29" ht="24.75" customHeight="1" x14ac:dyDescent="0.2"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</row>
    <row r="113" spans="12:29" ht="24.75" customHeight="1" x14ac:dyDescent="0.2"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</row>
    <row r="114" spans="12:29" ht="24.75" customHeight="1" x14ac:dyDescent="0.2"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</row>
  </sheetData>
  <mergeCells count="90">
    <mergeCell ref="A54:C54"/>
    <mergeCell ref="D54:K54"/>
    <mergeCell ref="A55:K56"/>
    <mergeCell ref="A57:C57"/>
    <mergeCell ref="D57:K57"/>
    <mergeCell ref="A53:C53"/>
    <mergeCell ref="D53:K53"/>
    <mergeCell ref="A46:C46"/>
    <mergeCell ref="D46:K46"/>
    <mergeCell ref="A47:K47"/>
    <mergeCell ref="A48:C48"/>
    <mergeCell ref="D48:K48"/>
    <mergeCell ref="A49:C49"/>
    <mergeCell ref="D49:K49"/>
    <mergeCell ref="A50:C50"/>
    <mergeCell ref="D50:K50"/>
    <mergeCell ref="A51:K51"/>
    <mergeCell ref="A52:C52"/>
    <mergeCell ref="D52:K52"/>
    <mergeCell ref="A45:C45"/>
    <mergeCell ref="D45:K45"/>
    <mergeCell ref="A38:K38"/>
    <mergeCell ref="A39:C39"/>
    <mergeCell ref="D39:K39"/>
    <mergeCell ref="A40:C40"/>
    <mergeCell ref="D40:K40"/>
    <mergeCell ref="A41:C41"/>
    <mergeCell ref="D41:K41"/>
    <mergeCell ref="A42:C42"/>
    <mergeCell ref="D42:K42"/>
    <mergeCell ref="A43:K43"/>
    <mergeCell ref="A44:C44"/>
    <mergeCell ref="D44:K44"/>
    <mergeCell ref="A37:C37"/>
    <mergeCell ref="D37:K37"/>
    <mergeCell ref="A31:C31"/>
    <mergeCell ref="D31:K31"/>
    <mergeCell ref="A32:C32"/>
    <mergeCell ref="D32:K32"/>
    <mergeCell ref="A33:C33"/>
    <mergeCell ref="D33:K33"/>
    <mergeCell ref="A34:K34"/>
    <mergeCell ref="A35:C35"/>
    <mergeCell ref="D35:K35"/>
    <mergeCell ref="A36:C36"/>
    <mergeCell ref="D36:K36"/>
    <mergeCell ref="A30:K30"/>
    <mergeCell ref="A23:C23"/>
    <mergeCell ref="D23:K23"/>
    <mergeCell ref="A24:K24"/>
    <mergeCell ref="A25:C25"/>
    <mergeCell ref="D25:K25"/>
    <mergeCell ref="A26:C26"/>
    <mergeCell ref="D26:K26"/>
    <mergeCell ref="A27:C27"/>
    <mergeCell ref="D27:K27"/>
    <mergeCell ref="A28:C28"/>
    <mergeCell ref="D28:K28"/>
    <mergeCell ref="A29:K29"/>
    <mergeCell ref="A20:C20"/>
    <mergeCell ref="D20:K20"/>
    <mergeCell ref="A21:C21"/>
    <mergeCell ref="D21:K21"/>
    <mergeCell ref="A22:C22"/>
    <mergeCell ref="D22:K22"/>
    <mergeCell ref="A19:C19"/>
    <mergeCell ref="D19:K19"/>
    <mergeCell ref="A13:C13"/>
    <mergeCell ref="D13:K13"/>
    <mergeCell ref="A14:C14"/>
    <mergeCell ref="D14:K14"/>
    <mergeCell ref="A15:C15"/>
    <mergeCell ref="D15:K15"/>
    <mergeCell ref="A16:C16"/>
    <mergeCell ref="D16:K16"/>
    <mergeCell ref="A17:C17"/>
    <mergeCell ref="D17:K17"/>
    <mergeCell ref="A18:K18"/>
    <mergeCell ref="A12:K12"/>
    <mergeCell ref="A1:B4"/>
    <mergeCell ref="C1:I4"/>
    <mergeCell ref="J1:K2"/>
    <mergeCell ref="J3:K4"/>
    <mergeCell ref="A5:K5"/>
    <mergeCell ref="A6:K6"/>
    <mergeCell ref="A7:K7"/>
    <mergeCell ref="A8:K8"/>
    <mergeCell ref="A9:K9"/>
    <mergeCell ref="A10:K10"/>
    <mergeCell ref="A11:K11"/>
  </mergeCells>
  <pageMargins left="0.70866141732283472" right="0.70866141732283472" top="0.61" bottom="0.51" header="0.31496062992125984" footer="0.31496062992125984"/>
  <pageSetup scale="70" fitToHeight="0" orientation="portrait" r:id="rId1"/>
  <rowBreaks count="1" manualBreakCount="1">
    <brk id="6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tabColor indexed="17"/>
    <pageSetUpPr fitToPage="1"/>
  </sheetPr>
  <dimension ref="A1:Q131"/>
  <sheetViews>
    <sheetView showGridLines="0" view="pageBreakPreview" topLeftCell="A40" zoomScale="90" zoomScaleNormal="60" zoomScaleSheetLayoutView="90" workbookViewId="0">
      <selection activeCell="B52" sqref="B52:J52"/>
    </sheetView>
  </sheetViews>
  <sheetFormatPr baseColWidth="10" defaultRowHeight="12.75" x14ac:dyDescent="0.2"/>
  <cols>
    <col min="1" max="1" width="2.625" style="27" customWidth="1"/>
    <col min="2" max="2" width="7.625" style="21" customWidth="1"/>
    <col min="3" max="3" width="15.625" style="1" customWidth="1"/>
    <col min="4" max="4" width="9.75" style="1" customWidth="1"/>
    <col min="5" max="5" width="7.625" style="21" customWidth="1"/>
    <col min="6" max="6" width="16" style="1" customWidth="1"/>
    <col min="7" max="7" width="9.75" style="1" customWidth="1"/>
    <col min="8" max="8" width="7.625" style="26" customWidth="1"/>
    <col min="9" max="9" width="15.625" style="1" customWidth="1"/>
    <col min="10" max="10" width="16.5" style="3" customWidth="1"/>
    <col min="11" max="11" width="2.625" style="27" customWidth="1"/>
    <col min="12" max="12" width="11" style="1"/>
    <col min="13" max="17" width="0" style="1" hidden="1" customWidth="1"/>
    <col min="18" max="16384" width="11" style="1"/>
  </cols>
  <sheetData>
    <row r="1" spans="1:15" s="27" customFormat="1" ht="13.5" thickBot="1" x14ac:dyDescent="0.25">
      <c r="B1" s="58"/>
      <c r="E1" s="58"/>
      <c r="H1" s="58"/>
      <c r="J1" s="35"/>
    </row>
    <row r="2" spans="1:15" ht="14.25" customHeight="1" x14ac:dyDescent="0.2">
      <c r="B2" s="176"/>
      <c r="C2" s="177"/>
      <c r="D2" s="187" t="s">
        <v>141</v>
      </c>
      <c r="E2" s="188"/>
      <c r="F2" s="188"/>
      <c r="G2" s="188"/>
      <c r="H2" s="188"/>
      <c r="I2" s="189"/>
      <c r="J2" s="182" t="s">
        <v>167</v>
      </c>
    </row>
    <row r="3" spans="1:15" ht="14.25" customHeight="1" x14ac:dyDescent="0.2">
      <c r="B3" s="178"/>
      <c r="C3" s="179"/>
      <c r="D3" s="190"/>
      <c r="E3" s="191"/>
      <c r="F3" s="191"/>
      <c r="G3" s="191"/>
      <c r="H3" s="191"/>
      <c r="I3" s="192"/>
      <c r="J3" s="183"/>
    </row>
    <row r="4" spans="1:15" ht="14.25" customHeight="1" thickBot="1" x14ac:dyDescent="0.25">
      <c r="B4" s="178"/>
      <c r="C4" s="179"/>
      <c r="D4" s="190"/>
      <c r="E4" s="191"/>
      <c r="F4" s="191"/>
      <c r="G4" s="191"/>
      <c r="H4" s="191"/>
      <c r="I4" s="192"/>
      <c r="J4" s="184"/>
    </row>
    <row r="5" spans="1:15" ht="14.25" customHeight="1" x14ac:dyDescent="0.2">
      <c r="B5" s="178"/>
      <c r="C5" s="179"/>
      <c r="D5" s="190"/>
      <c r="E5" s="191"/>
      <c r="F5" s="191"/>
      <c r="G5" s="191"/>
      <c r="H5" s="191"/>
      <c r="I5" s="192"/>
      <c r="J5" s="185" t="s">
        <v>87</v>
      </c>
    </row>
    <row r="6" spans="1:15" ht="14.25" customHeight="1" thickBot="1" x14ac:dyDescent="0.25">
      <c r="B6" s="180"/>
      <c r="C6" s="181"/>
      <c r="D6" s="193"/>
      <c r="E6" s="194"/>
      <c r="F6" s="194"/>
      <c r="G6" s="194"/>
      <c r="H6" s="194"/>
      <c r="I6" s="195"/>
      <c r="J6" s="186"/>
    </row>
    <row r="7" spans="1:15" s="28" customFormat="1" ht="13.5" customHeight="1" thickBot="1" x14ac:dyDescent="0.3">
      <c r="B7" s="68"/>
      <c r="C7" s="34"/>
      <c r="D7" s="34"/>
      <c r="E7" s="34"/>
      <c r="F7" s="34"/>
      <c r="G7" s="34"/>
      <c r="H7" s="34"/>
      <c r="I7" s="34"/>
      <c r="J7" s="69"/>
      <c r="M7" s="54">
        <v>4.3799999999999999E-2</v>
      </c>
    </row>
    <row r="8" spans="1:15" s="4" customFormat="1" ht="18.75" thickBot="1" x14ac:dyDescent="0.25">
      <c r="A8" s="29"/>
      <c r="B8" s="196" t="s">
        <v>24</v>
      </c>
      <c r="C8" s="197"/>
      <c r="D8" s="197"/>
      <c r="E8" s="197"/>
      <c r="F8" s="197"/>
      <c r="G8" s="197"/>
      <c r="H8" s="197"/>
      <c r="I8" s="197"/>
      <c r="J8" s="198"/>
      <c r="K8" s="29"/>
    </row>
    <row r="9" spans="1:15" s="25" customFormat="1" ht="27.75" customHeight="1" thickBot="1" x14ac:dyDescent="0.25">
      <c r="A9" s="30"/>
      <c r="B9" s="80" t="s">
        <v>75</v>
      </c>
      <c r="C9" s="208" t="s">
        <v>0</v>
      </c>
      <c r="D9" s="208"/>
      <c r="E9" s="80" t="s">
        <v>75</v>
      </c>
      <c r="F9" s="208" t="s">
        <v>0</v>
      </c>
      <c r="G9" s="208"/>
      <c r="H9" s="80" t="s">
        <v>75</v>
      </c>
      <c r="I9" s="208" t="s">
        <v>0</v>
      </c>
      <c r="J9" s="208"/>
      <c r="K9" s="30"/>
    </row>
    <row r="10" spans="1:15" s="25" customFormat="1" ht="15" customHeight="1" x14ac:dyDescent="0.2">
      <c r="A10" s="30"/>
      <c r="B10" s="40">
        <v>131250</v>
      </c>
      <c r="C10" s="213" t="s">
        <v>56</v>
      </c>
      <c r="D10" s="214"/>
      <c r="E10" s="72">
        <v>121270</v>
      </c>
      <c r="F10" s="213" t="s">
        <v>8</v>
      </c>
      <c r="G10" s="214"/>
      <c r="H10" s="72">
        <v>111510</v>
      </c>
      <c r="I10" s="213" t="s">
        <v>70</v>
      </c>
      <c r="J10" s="219"/>
      <c r="K10" s="30"/>
    </row>
    <row r="11" spans="1:15" s="25" customFormat="1" ht="15" x14ac:dyDescent="0.2">
      <c r="A11" s="30"/>
      <c r="B11" s="40">
        <v>121030</v>
      </c>
      <c r="C11" s="213" t="s">
        <v>2</v>
      </c>
      <c r="D11" s="214"/>
      <c r="E11" s="72">
        <v>121300</v>
      </c>
      <c r="F11" s="213" t="s">
        <v>9</v>
      </c>
      <c r="G11" s="214"/>
      <c r="H11" s="72">
        <v>121600</v>
      </c>
      <c r="I11" s="213" t="s">
        <v>12</v>
      </c>
      <c r="J11" s="219"/>
      <c r="K11" s="30"/>
      <c r="L11" s="1"/>
      <c r="O11" s="55">
        <f>7000000*(1+M7)</f>
        <v>7306600</v>
      </c>
    </row>
    <row r="12" spans="1:15" s="25" customFormat="1" x14ac:dyDescent="0.2">
      <c r="A12" s="30"/>
      <c r="B12" s="40">
        <v>121060</v>
      </c>
      <c r="C12" s="213" t="s">
        <v>3</v>
      </c>
      <c r="D12" s="214"/>
      <c r="E12" s="72">
        <v>121330</v>
      </c>
      <c r="F12" s="213" t="s">
        <v>11</v>
      </c>
      <c r="G12" s="214"/>
      <c r="H12" s="72">
        <v>121880</v>
      </c>
      <c r="I12" s="213" t="s">
        <v>66</v>
      </c>
      <c r="J12" s="219"/>
      <c r="K12" s="30"/>
    </row>
    <row r="13" spans="1:15" s="25" customFormat="1" x14ac:dyDescent="0.2">
      <c r="A13" s="30"/>
      <c r="B13" s="40">
        <v>111050</v>
      </c>
      <c r="C13" s="213" t="s">
        <v>1</v>
      </c>
      <c r="D13" s="214"/>
      <c r="E13" s="72">
        <v>111400</v>
      </c>
      <c r="F13" s="213" t="s">
        <v>88</v>
      </c>
      <c r="G13" s="214"/>
      <c r="H13" s="72">
        <v>131110</v>
      </c>
      <c r="I13" s="213" t="s">
        <v>64</v>
      </c>
      <c r="J13" s="219"/>
      <c r="K13" s="30"/>
    </row>
    <row r="14" spans="1:15" x14ac:dyDescent="0.2">
      <c r="B14" s="40">
        <v>121070</v>
      </c>
      <c r="C14" s="213" t="s">
        <v>4</v>
      </c>
      <c r="D14" s="214"/>
      <c r="E14" s="72">
        <v>111410</v>
      </c>
      <c r="F14" s="213" t="s">
        <v>90</v>
      </c>
      <c r="G14" s="214"/>
      <c r="H14" s="72">
        <v>110000</v>
      </c>
      <c r="I14" s="213" t="s">
        <v>74</v>
      </c>
      <c r="J14" s="219"/>
    </row>
    <row r="15" spans="1:15" ht="21" customHeight="1" x14ac:dyDescent="0.2">
      <c r="B15" s="40">
        <v>111100</v>
      </c>
      <c r="C15" s="213" t="s">
        <v>89</v>
      </c>
      <c r="D15" s="214"/>
      <c r="E15" s="72">
        <v>111490</v>
      </c>
      <c r="F15" s="213" t="s">
        <v>110</v>
      </c>
      <c r="G15" s="214"/>
      <c r="H15" s="72">
        <v>121420</v>
      </c>
      <c r="I15" s="213" t="s">
        <v>14</v>
      </c>
      <c r="J15" s="219"/>
      <c r="M15" s="55">
        <f>3000000*(1+M7)</f>
        <v>3131400</v>
      </c>
      <c r="O15" s="55">
        <f>2200000*(1+M7)</f>
        <v>2296360</v>
      </c>
    </row>
    <row r="16" spans="1:15" x14ac:dyDescent="0.2">
      <c r="B16" s="40">
        <v>131050</v>
      </c>
      <c r="C16" s="213" t="s">
        <v>58</v>
      </c>
      <c r="D16" s="214"/>
      <c r="E16" s="72">
        <v>111430</v>
      </c>
      <c r="F16" s="213" t="s">
        <v>111</v>
      </c>
      <c r="G16" s="214"/>
      <c r="H16" s="72">
        <v>121390</v>
      </c>
      <c r="I16" s="213" t="s">
        <v>15</v>
      </c>
      <c r="J16" s="219"/>
    </row>
    <row r="17" spans="1:15" ht="22.5" customHeight="1" x14ac:dyDescent="0.2">
      <c r="B17" s="40">
        <v>111150</v>
      </c>
      <c r="C17" s="213" t="s">
        <v>82</v>
      </c>
      <c r="D17" s="214"/>
      <c r="E17" s="72">
        <v>111440</v>
      </c>
      <c r="F17" s="213" t="s">
        <v>91</v>
      </c>
      <c r="G17" s="214"/>
      <c r="H17" s="72">
        <v>121580</v>
      </c>
      <c r="I17" s="213" t="s">
        <v>61</v>
      </c>
      <c r="J17" s="219"/>
      <c r="M17" s="55">
        <f>3100000*(1+M7)</f>
        <v>3235780</v>
      </c>
    </row>
    <row r="18" spans="1:15" ht="24.95" customHeight="1" x14ac:dyDescent="0.2">
      <c r="B18" s="40">
        <v>111200</v>
      </c>
      <c r="C18" s="213" t="s">
        <v>83</v>
      </c>
      <c r="D18" s="214"/>
      <c r="E18" s="72">
        <v>111460</v>
      </c>
      <c r="F18" s="213" t="s">
        <v>92</v>
      </c>
      <c r="G18" s="214"/>
      <c r="H18" s="72">
        <v>111550</v>
      </c>
      <c r="I18" s="213" t="s">
        <v>84</v>
      </c>
      <c r="J18" s="219"/>
      <c r="M18" s="55">
        <f>2500000*(1+M7)</f>
        <v>2609500</v>
      </c>
    </row>
    <row r="19" spans="1:15" x14ac:dyDescent="0.2">
      <c r="B19" s="40">
        <v>121090</v>
      </c>
      <c r="C19" s="213" t="s">
        <v>5</v>
      </c>
      <c r="D19" s="214"/>
      <c r="E19" s="72">
        <v>111470</v>
      </c>
      <c r="F19" s="213" t="s">
        <v>112</v>
      </c>
      <c r="G19" s="214"/>
      <c r="H19" s="72">
        <v>111600</v>
      </c>
      <c r="I19" s="213" t="s">
        <v>85</v>
      </c>
      <c r="J19" s="219"/>
    </row>
    <row r="20" spans="1:15" ht="15" x14ac:dyDescent="0.2">
      <c r="B20" s="40">
        <v>111250</v>
      </c>
      <c r="C20" s="213" t="s">
        <v>6</v>
      </c>
      <c r="D20" s="214"/>
      <c r="E20" s="72">
        <v>111480</v>
      </c>
      <c r="F20" s="213" t="s">
        <v>113</v>
      </c>
      <c r="G20" s="214"/>
      <c r="H20" s="72">
        <v>121680</v>
      </c>
      <c r="I20" s="213" t="s">
        <v>22</v>
      </c>
      <c r="J20" s="219"/>
      <c r="O20" s="55">
        <f>1400000*(1+M7)</f>
        <v>1461320</v>
      </c>
    </row>
    <row r="21" spans="1:15" ht="15" x14ac:dyDescent="0.2">
      <c r="B21" s="40">
        <v>121150</v>
      </c>
      <c r="C21" s="213" t="s">
        <v>20</v>
      </c>
      <c r="D21" s="214"/>
      <c r="E21" s="72">
        <v>131150</v>
      </c>
      <c r="F21" s="213" t="s">
        <v>62</v>
      </c>
      <c r="G21" s="214"/>
      <c r="H21" s="72">
        <v>121690</v>
      </c>
      <c r="I21" s="213" t="s">
        <v>23</v>
      </c>
      <c r="J21" s="219"/>
      <c r="O21" s="55">
        <f>1800000*(1+M7)</f>
        <v>1878840</v>
      </c>
    </row>
    <row r="22" spans="1:15" ht="15" x14ac:dyDescent="0.2">
      <c r="B22" s="40">
        <v>121180</v>
      </c>
      <c r="C22" s="213" t="s">
        <v>21</v>
      </c>
      <c r="D22" s="214"/>
      <c r="E22" s="72">
        <v>111450</v>
      </c>
      <c r="F22" s="213" t="s">
        <v>10</v>
      </c>
      <c r="G22" s="214"/>
      <c r="H22" s="72">
        <v>121450</v>
      </c>
      <c r="I22" s="213" t="s">
        <v>16</v>
      </c>
      <c r="J22" s="219"/>
      <c r="O22" s="55">
        <f>7500000*(1+M7)</f>
        <v>7828500</v>
      </c>
    </row>
    <row r="23" spans="1:15" ht="15" x14ac:dyDescent="0.2">
      <c r="B23" s="40">
        <v>121610</v>
      </c>
      <c r="C23" s="213" t="s">
        <v>7</v>
      </c>
      <c r="D23" s="214"/>
      <c r="E23" s="72">
        <v>111800</v>
      </c>
      <c r="F23" s="213" t="s">
        <v>19</v>
      </c>
      <c r="G23" s="214"/>
      <c r="H23" s="72">
        <v>111650</v>
      </c>
      <c r="I23" s="213" t="s">
        <v>109</v>
      </c>
      <c r="J23" s="219"/>
      <c r="O23" s="55">
        <f>8250000*(1+M7)</f>
        <v>8611350</v>
      </c>
    </row>
    <row r="24" spans="1:15" x14ac:dyDescent="0.2">
      <c r="B24" s="40">
        <v>121620</v>
      </c>
      <c r="C24" s="213" t="s">
        <v>60</v>
      </c>
      <c r="D24" s="214"/>
      <c r="E24" s="72">
        <v>121570</v>
      </c>
      <c r="F24" s="213" t="s">
        <v>57</v>
      </c>
      <c r="G24" s="214"/>
      <c r="H24" s="72">
        <v>131200</v>
      </c>
      <c r="I24" s="213" t="s">
        <v>63</v>
      </c>
      <c r="J24" s="219"/>
    </row>
    <row r="25" spans="1:15" ht="15" x14ac:dyDescent="0.2">
      <c r="B25" s="40">
        <v>121700</v>
      </c>
      <c r="C25" s="213" t="s">
        <v>49</v>
      </c>
      <c r="D25" s="214"/>
      <c r="E25" s="72">
        <v>131100</v>
      </c>
      <c r="F25" s="213" t="s">
        <v>59</v>
      </c>
      <c r="G25" s="214"/>
      <c r="H25" s="72">
        <v>121480</v>
      </c>
      <c r="I25" s="213" t="s">
        <v>17</v>
      </c>
      <c r="J25" s="219"/>
      <c r="O25" s="55">
        <f>2000000*(1+M7)</f>
        <v>2087600.0000000002</v>
      </c>
    </row>
    <row r="26" spans="1:15" ht="15" x14ac:dyDescent="0.2">
      <c r="B26" s="40">
        <v>121510</v>
      </c>
      <c r="C26" s="213" t="s">
        <v>65</v>
      </c>
      <c r="D26" s="214"/>
      <c r="E26" s="72">
        <v>121630</v>
      </c>
      <c r="F26" s="213" t="s">
        <v>140</v>
      </c>
      <c r="G26" s="214"/>
      <c r="H26" s="217"/>
      <c r="I26" s="217"/>
      <c r="J26" s="218"/>
      <c r="O26" s="55"/>
    </row>
    <row r="27" spans="1:15" ht="15" customHeight="1" x14ac:dyDescent="0.2">
      <c r="B27" s="40">
        <v>111350</v>
      </c>
      <c r="C27" s="213" t="s">
        <v>69</v>
      </c>
      <c r="D27" s="214"/>
      <c r="E27" s="72">
        <v>111500</v>
      </c>
      <c r="F27" s="213" t="s">
        <v>13</v>
      </c>
      <c r="G27" s="214"/>
      <c r="H27" s="217"/>
      <c r="I27" s="217"/>
      <c r="J27" s="218"/>
    </row>
    <row r="28" spans="1:15" s="48" customFormat="1" ht="13.5" customHeight="1" thickBot="1" x14ac:dyDescent="0.25">
      <c r="B28" s="202"/>
      <c r="C28" s="203"/>
      <c r="D28" s="203"/>
      <c r="E28" s="203"/>
      <c r="F28" s="203"/>
      <c r="G28" s="203"/>
      <c r="H28" s="203"/>
      <c r="I28" s="203"/>
      <c r="J28" s="204"/>
    </row>
    <row r="29" spans="1:15" ht="21.75" customHeight="1" thickBot="1" x14ac:dyDescent="0.25">
      <c r="B29" s="205" t="s">
        <v>25</v>
      </c>
      <c r="C29" s="206"/>
      <c r="D29" s="206"/>
      <c r="E29" s="206"/>
      <c r="F29" s="206"/>
      <c r="G29" s="206"/>
      <c r="H29" s="206"/>
      <c r="I29" s="206"/>
      <c r="J29" s="207"/>
    </row>
    <row r="30" spans="1:15" s="50" customFormat="1" ht="29.25" customHeight="1" thickBot="1" x14ac:dyDescent="0.25">
      <c r="A30" s="49"/>
      <c r="B30" s="205" t="s">
        <v>67</v>
      </c>
      <c r="C30" s="206"/>
      <c r="D30" s="206"/>
      <c r="E30" s="206"/>
      <c r="F30" s="206"/>
      <c r="G30" s="206"/>
      <c r="H30" s="206"/>
      <c r="I30" s="206"/>
      <c r="J30" s="207"/>
      <c r="K30" s="49"/>
    </row>
    <row r="31" spans="1:15" s="50" customFormat="1" ht="29.25" customHeight="1" thickBot="1" x14ac:dyDescent="0.25">
      <c r="A31" s="49"/>
      <c r="B31" s="80" t="s">
        <v>75</v>
      </c>
      <c r="C31" s="208" t="s">
        <v>0</v>
      </c>
      <c r="D31" s="208"/>
      <c r="E31" s="80" t="s">
        <v>75</v>
      </c>
      <c r="F31" s="208" t="s">
        <v>0</v>
      </c>
      <c r="G31" s="208"/>
      <c r="H31" s="80" t="s">
        <v>75</v>
      </c>
      <c r="I31" s="208" t="s">
        <v>0</v>
      </c>
      <c r="J31" s="208"/>
      <c r="K31" s="49"/>
    </row>
    <row r="32" spans="1:15" s="44" customFormat="1" ht="24" customHeight="1" x14ac:dyDescent="0.2">
      <c r="A32" s="45"/>
      <c r="B32" s="76">
        <v>132250</v>
      </c>
      <c r="C32" s="209" t="s">
        <v>76</v>
      </c>
      <c r="D32" s="210"/>
      <c r="E32" s="77">
        <v>132200</v>
      </c>
      <c r="F32" s="222" t="s">
        <v>46</v>
      </c>
      <c r="G32" s="225"/>
      <c r="H32" s="77">
        <v>133050</v>
      </c>
      <c r="I32" s="222" t="s">
        <v>51</v>
      </c>
      <c r="J32" s="223"/>
      <c r="K32" s="45"/>
    </row>
    <row r="33" spans="1:17" s="44" customFormat="1" ht="14.25" x14ac:dyDescent="0.2">
      <c r="A33" s="45"/>
      <c r="B33" s="41">
        <v>132040</v>
      </c>
      <c r="C33" s="211" t="s">
        <v>39</v>
      </c>
      <c r="D33" s="212"/>
      <c r="E33" s="42">
        <v>132210</v>
      </c>
      <c r="F33" s="220" t="s">
        <v>47</v>
      </c>
      <c r="G33" s="221"/>
      <c r="H33" s="42">
        <v>131400</v>
      </c>
      <c r="I33" s="220" t="s">
        <v>71</v>
      </c>
      <c r="J33" s="224"/>
      <c r="K33" s="45"/>
    </row>
    <row r="34" spans="1:17" s="44" customFormat="1" ht="14.25" x14ac:dyDescent="0.2">
      <c r="A34" s="45"/>
      <c r="B34" s="41">
        <v>132070</v>
      </c>
      <c r="C34" s="211" t="s">
        <v>79</v>
      </c>
      <c r="D34" s="212"/>
      <c r="E34" s="42">
        <v>132060</v>
      </c>
      <c r="F34" s="220" t="s">
        <v>41</v>
      </c>
      <c r="G34" s="221"/>
      <c r="H34" s="42">
        <v>131500</v>
      </c>
      <c r="I34" s="220" t="s">
        <v>72</v>
      </c>
      <c r="J34" s="224"/>
      <c r="K34" s="45"/>
    </row>
    <row r="35" spans="1:17" s="44" customFormat="1" ht="14.25" x14ac:dyDescent="0.2">
      <c r="A35" s="45"/>
      <c r="B35" s="41">
        <v>132050</v>
      </c>
      <c r="C35" s="211" t="s">
        <v>40</v>
      </c>
      <c r="D35" s="212"/>
      <c r="E35" s="42">
        <v>132100</v>
      </c>
      <c r="F35" s="220" t="s">
        <v>48</v>
      </c>
      <c r="G35" s="221"/>
      <c r="H35" s="42">
        <v>132150</v>
      </c>
      <c r="I35" s="220" t="s">
        <v>52</v>
      </c>
      <c r="J35" s="224"/>
      <c r="K35" s="45"/>
    </row>
    <row r="36" spans="1:17" s="44" customFormat="1" ht="15.75" customHeight="1" x14ac:dyDescent="0.2">
      <c r="A36" s="45"/>
      <c r="B36" s="41">
        <v>132460</v>
      </c>
      <c r="C36" s="211" t="s">
        <v>44</v>
      </c>
      <c r="D36" s="212"/>
      <c r="E36" s="42">
        <v>132450</v>
      </c>
      <c r="F36" s="220" t="s">
        <v>86</v>
      </c>
      <c r="G36" s="221"/>
      <c r="H36" s="42">
        <v>132600</v>
      </c>
      <c r="I36" s="220" t="s">
        <v>53</v>
      </c>
      <c r="J36" s="224"/>
      <c r="K36" s="45"/>
    </row>
    <row r="37" spans="1:17" s="44" customFormat="1" ht="14.25" x14ac:dyDescent="0.2">
      <c r="A37" s="45"/>
      <c r="B37" s="41">
        <v>132310</v>
      </c>
      <c r="C37" s="211" t="s">
        <v>43</v>
      </c>
      <c r="D37" s="212"/>
      <c r="E37" s="42">
        <v>133020</v>
      </c>
      <c r="F37" s="220" t="s">
        <v>18</v>
      </c>
      <c r="G37" s="221"/>
      <c r="H37" s="42">
        <v>133010</v>
      </c>
      <c r="I37" s="220" t="s">
        <v>54</v>
      </c>
      <c r="J37" s="224"/>
      <c r="K37" s="45"/>
    </row>
    <row r="38" spans="1:17" s="44" customFormat="1" ht="14.25" x14ac:dyDescent="0.2">
      <c r="A38" s="45"/>
      <c r="B38" s="41">
        <v>132300</v>
      </c>
      <c r="C38" s="211" t="s">
        <v>42</v>
      </c>
      <c r="D38" s="212"/>
      <c r="E38" s="42">
        <v>133030</v>
      </c>
      <c r="F38" s="220" t="s">
        <v>49</v>
      </c>
      <c r="G38" s="221"/>
      <c r="H38" s="42">
        <v>132270</v>
      </c>
      <c r="I38" s="220" t="s">
        <v>55</v>
      </c>
      <c r="J38" s="224"/>
      <c r="K38" s="45"/>
    </row>
    <row r="39" spans="1:17" s="44" customFormat="1" ht="14.25" x14ac:dyDescent="0.2">
      <c r="A39" s="45"/>
      <c r="B39" s="41">
        <v>132220</v>
      </c>
      <c r="C39" s="211" t="s">
        <v>45</v>
      </c>
      <c r="D39" s="212"/>
      <c r="E39" s="42">
        <v>132420</v>
      </c>
      <c r="F39" s="220" t="s">
        <v>50</v>
      </c>
      <c r="G39" s="221"/>
      <c r="H39" s="199"/>
      <c r="I39" s="200"/>
      <c r="J39" s="201"/>
      <c r="K39" s="45"/>
    </row>
    <row r="40" spans="1:17" ht="29.25" customHeight="1" thickBot="1" x14ac:dyDescent="0.25">
      <c r="B40" s="167" t="s">
        <v>68</v>
      </c>
      <c r="C40" s="168"/>
      <c r="D40" s="168"/>
      <c r="E40" s="168"/>
      <c r="F40" s="168"/>
      <c r="G40" s="168"/>
      <c r="H40" s="168"/>
      <c r="I40" s="168"/>
      <c r="J40" s="169"/>
    </row>
    <row r="41" spans="1:17" ht="29.25" customHeight="1" thickBot="1" x14ac:dyDescent="0.25">
      <c r="B41" s="80" t="s">
        <v>75</v>
      </c>
      <c r="C41" s="208" t="s">
        <v>0</v>
      </c>
      <c r="D41" s="208"/>
      <c r="E41" s="80" t="s">
        <v>75</v>
      </c>
      <c r="F41" s="208" t="s">
        <v>0</v>
      </c>
      <c r="G41" s="208"/>
      <c r="H41" s="80" t="s">
        <v>75</v>
      </c>
      <c r="I41" s="208" t="s">
        <v>0</v>
      </c>
      <c r="J41" s="208"/>
    </row>
    <row r="42" spans="1:17" s="50" customFormat="1" ht="24" customHeight="1" x14ac:dyDescent="0.2">
      <c r="A42" s="49"/>
      <c r="B42" s="78">
        <v>237350</v>
      </c>
      <c r="C42" s="226" t="s">
        <v>37</v>
      </c>
      <c r="D42" s="227"/>
      <c r="E42" s="79">
        <v>237050</v>
      </c>
      <c r="F42" s="226" t="s">
        <v>77</v>
      </c>
      <c r="G42" s="227"/>
      <c r="H42" s="79">
        <v>234150</v>
      </c>
      <c r="I42" s="226" t="s">
        <v>28</v>
      </c>
      <c r="J42" s="228"/>
      <c r="K42" s="49"/>
    </row>
    <row r="43" spans="1:17" s="50" customFormat="1" ht="24" customHeight="1" x14ac:dyDescent="0.2">
      <c r="A43" s="49"/>
      <c r="B43" s="40">
        <v>234050</v>
      </c>
      <c r="C43" s="213" t="s">
        <v>26</v>
      </c>
      <c r="D43" s="214"/>
      <c r="E43" s="72">
        <v>237060</v>
      </c>
      <c r="F43" s="213" t="s">
        <v>80</v>
      </c>
      <c r="G43" s="214"/>
      <c r="H43" s="72">
        <v>237400</v>
      </c>
      <c r="I43" s="213" t="s">
        <v>38</v>
      </c>
      <c r="J43" s="219"/>
      <c r="K43" s="49"/>
      <c r="M43" s="55">
        <f>6500*(1+M7)</f>
        <v>6784.7000000000007</v>
      </c>
      <c r="O43" s="55">
        <f>550000*(1+M7)</f>
        <v>574090</v>
      </c>
    </row>
    <row r="44" spans="1:17" s="50" customFormat="1" ht="15" x14ac:dyDescent="0.2">
      <c r="A44" s="49"/>
      <c r="B44" s="43">
        <v>237280</v>
      </c>
      <c r="C44" s="213" t="s">
        <v>31</v>
      </c>
      <c r="D44" s="214"/>
      <c r="E44" s="72">
        <v>234100</v>
      </c>
      <c r="F44" s="213" t="s">
        <v>27</v>
      </c>
      <c r="G44" s="214"/>
      <c r="H44" s="72">
        <v>235050</v>
      </c>
      <c r="I44" s="213" t="s">
        <v>33</v>
      </c>
      <c r="J44" s="219"/>
      <c r="K44" s="49"/>
      <c r="M44" s="55">
        <f>900000*(1+4.38%)</f>
        <v>939420</v>
      </c>
      <c r="O44" s="55">
        <f>950000*(1+M7)</f>
        <v>991610</v>
      </c>
      <c r="Q44" s="55">
        <f>420000*(1+M7)</f>
        <v>438396</v>
      </c>
    </row>
    <row r="45" spans="1:17" s="52" customFormat="1" ht="15" x14ac:dyDescent="0.2">
      <c r="A45" s="51"/>
      <c r="B45" s="40">
        <v>234220</v>
      </c>
      <c r="C45" s="213" t="s">
        <v>30</v>
      </c>
      <c r="D45" s="214"/>
      <c r="E45" s="72">
        <v>234230</v>
      </c>
      <c r="F45" s="213" t="s">
        <v>35</v>
      </c>
      <c r="G45" s="214"/>
      <c r="H45" s="72">
        <v>237300</v>
      </c>
      <c r="I45" s="213" t="s">
        <v>34</v>
      </c>
      <c r="J45" s="219"/>
      <c r="K45" s="51"/>
      <c r="O45" s="55">
        <f>16500*(1+M7)</f>
        <v>17222.7</v>
      </c>
      <c r="Q45" s="55">
        <f>850000*(1+M7)</f>
        <v>887230</v>
      </c>
    </row>
    <row r="46" spans="1:17" s="50" customFormat="1" ht="14.25" x14ac:dyDescent="0.2">
      <c r="A46" s="49"/>
      <c r="B46" s="40">
        <v>235100</v>
      </c>
      <c r="C46" s="213" t="s">
        <v>32</v>
      </c>
      <c r="D46" s="214"/>
      <c r="E46" s="72">
        <v>234200</v>
      </c>
      <c r="F46" s="213" t="s">
        <v>29</v>
      </c>
      <c r="G46" s="214"/>
      <c r="H46" s="72">
        <v>237310</v>
      </c>
      <c r="I46" s="213" t="s">
        <v>36</v>
      </c>
      <c r="J46" s="219"/>
      <c r="K46" s="49"/>
    </row>
    <row r="47" spans="1:17" s="24" customFormat="1" ht="15" x14ac:dyDescent="0.2">
      <c r="A47" s="31"/>
      <c r="B47" s="40">
        <v>159090</v>
      </c>
      <c r="C47" s="213" t="s">
        <v>73</v>
      </c>
      <c r="D47" s="214"/>
      <c r="E47" s="73">
        <v>237320</v>
      </c>
      <c r="F47" s="213" t="s">
        <v>139</v>
      </c>
      <c r="G47" s="214"/>
      <c r="H47" s="215" t="s">
        <v>78</v>
      </c>
      <c r="I47" s="215"/>
      <c r="J47" s="216"/>
      <c r="K47" s="36"/>
      <c r="L47" s="23"/>
    </row>
    <row r="48" spans="1:17" s="24" customFormat="1" ht="24.95" customHeight="1" thickBot="1" x14ac:dyDescent="0.25">
      <c r="A48" s="31"/>
      <c r="B48" s="167" t="s">
        <v>135</v>
      </c>
      <c r="C48" s="168"/>
      <c r="D48" s="168"/>
      <c r="E48" s="168"/>
      <c r="F48" s="168"/>
      <c r="G48" s="168"/>
      <c r="H48" s="168"/>
      <c r="I48" s="168"/>
      <c r="J48" s="169"/>
      <c r="K48" s="36"/>
      <c r="L48" s="23"/>
    </row>
    <row r="49" spans="1:12" s="24" customFormat="1" ht="24.95" customHeight="1" thickBot="1" x14ac:dyDescent="0.25">
      <c r="A49" s="31"/>
      <c r="B49" s="80" t="s">
        <v>75</v>
      </c>
      <c r="C49" s="208" t="s">
        <v>0</v>
      </c>
      <c r="D49" s="208"/>
      <c r="E49" s="80" t="s">
        <v>75</v>
      </c>
      <c r="F49" s="208" t="s">
        <v>0</v>
      </c>
      <c r="G49" s="208"/>
      <c r="H49" s="80" t="s">
        <v>75</v>
      </c>
      <c r="I49" s="208" t="s">
        <v>0</v>
      </c>
      <c r="J49" s="208"/>
      <c r="K49" s="36"/>
      <c r="L49" s="23"/>
    </row>
    <row r="50" spans="1:12" s="24" customFormat="1" ht="36" customHeight="1" x14ac:dyDescent="0.2">
      <c r="A50" s="31"/>
      <c r="B50" s="74">
        <v>160000</v>
      </c>
      <c r="C50" s="229" t="s">
        <v>146</v>
      </c>
      <c r="D50" s="230"/>
      <c r="E50" s="75">
        <v>165000</v>
      </c>
      <c r="F50" s="229" t="s">
        <v>145</v>
      </c>
      <c r="G50" s="230"/>
      <c r="H50" s="75">
        <v>320000</v>
      </c>
      <c r="I50" s="229" t="s">
        <v>136</v>
      </c>
      <c r="J50" s="231"/>
      <c r="K50" s="36"/>
      <c r="L50" s="23"/>
    </row>
    <row r="51" spans="1:12" s="22" customFormat="1" ht="20.25" customHeight="1" x14ac:dyDescent="0.2">
      <c r="A51" s="32"/>
      <c r="B51" s="170" t="s">
        <v>138</v>
      </c>
      <c r="C51" s="171"/>
      <c r="D51" s="171"/>
      <c r="E51" s="171"/>
      <c r="F51" s="171"/>
      <c r="G51" s="171"/>
      <c r="H51" s="171"/>
      <c r="I51" s="171"/>
      <c r="J51" s="171"/>
      <c r="K51" s="53"/>
    </row>
    <row r="52" spans="1:12" s="22" customFormat="1" ht="115.5" customHeight="1" x14ac:dyDescent="0.2">
      <c r="A52" s="32"/>
      <c r="B52" s="175" t="s">
        <v>173</v>
      </c>
      <c r="C52" s="175"/>
      <c r="D52" s="175"/>
      <c r="E52" s="175"/>
      <c r="F52" s="175"/>
      <c r="G52" s="175"/>
      <c r="H52" s="175"/>
      <c r="I52" s="175"/>
      <c r="J52" s="175"/>
      <c r="K52" s="53"/>
    </row>
    <row r="53" spans="1:12" s="22" customFormat="1" ht="22.5" customHeight="1" x14ac:dyDescent="0.2">
      <c r="A53" s="32"/>
      <c r="B53" s="170" t="s">
        <v>137</v>
      </c>
      <c r="C53" s="171"/>
      <c r="D53" s="171"/>
      <c r="E53" s="171"/>
      <c r="F53" s="171"/>
      <c r="G53" s="171"/>
      <c r="H53" s="171"/>
      <c r="I53" s="171"/>
      <c r="J53" s="171"/>
      <c r="K53" s="53"/>
    </row>
    <row r="54" spans="1:12" s="22" customFormat="1" ht="105.75" customHeight="1" x14ac:dyDescent="0.2">
      <c r="A54" s="32"/>
      <c r="B54" s="172" t="s">
        <v>172</v>
      </c>
      <c r="C54" s="173"/>
      <c r="D54" s="173"/>
      <c r="E54" s="173"/>
      <c r="F54" s="173"/>
      <c r="G54" s="173"/>
      <c r="H54" s="173"/>
      <c r="I54" s="173"/>
      <c r="J54" s="174"/>
      <c r="K54" s="53"/>
    </row>
    <row r="55" spans="1:12" s="32" customFormat="1" ht="4.5" customHeight="1" thickBot="1" x14ac:dyDescent="0.35">
      <c r="B55" s="70"/>
      <c r="C55" s="38"/>
      <c r="D55" s="39"/>
      <c r="E55" s="59"/>
      <c r="F55" s="39"/>
      <c r="G55" s="39"/>
      <c r="H55" s="64"/>
      <c r="I55" s="39"/>
      <c r="J55" s="71"/>
      <c r="K55" s="37"/>
    </row>
    <row r="56" spans="1:12" ht="18" customHeight="1" thickBot="1" x14ac:dyDescent="0.35">
      <c r="B56" s="162" t="s">
        <v>81</v>
      </c>
      <c r="C56" s="163"/>
      <c r="D56" s="164">
        <v>41922</v>
      </c>
      <c r="E56" s="165"/>
      <c r="F56" s="165"/>
      <c r="G56" s="165"/>
      <c r="H56" s="165"/>
      <c r="I56" s="165"/>
      <c r="J56" s="166"/>
      <c r="K56" s="33"/>
    </row>
    <row r="57" spans="1:12" s="2" customFormat="1" x14ac:dyDescent="0.2">
      <c r="A57" s="33"/>
      <c r="B57" s="46"/>
      <c r="C57" s="10"/>
      <c r="D57" s="11"/>
      <c r="E57" s="60"/>
      <c r="F57" s="11"/>
      <c r="G57" s="11"/>
      <c r="H57" s="47"/>
      <c r="I57" s="7"/>
      <c r="J57" s="9"/>
      <c r="K57" s="33"/>
    </row>
    <row r="58" spans="1:12" s="2" customFormat="1" x14ac:dyDescent="0.2">
      <c r="A58" s="33"/>
      <c r="B58" s="47"/>
      <c r="C58" s="6"/>
      <c r="D58" s="11"/>
      <c r="E58" s="60"/>
      <c r="F58" s="11"/>
      <c r="G58" s="11"/>
      <c r="H58" s="47"/>
      <c r="I58" s="7"/>
      <c r="J58" s="12"/>
      <c r="K58" s="33"/>
    </row>
    <row r="59" spans="1:12" s="2" customFormat="1" ht="14.25" x14ac:dyDescent="0.2">
      <c r="A59" s="33"/>
      <c r="B59" s="66"/>
      <c r="C59" s="13"/>
      <c r="D59" s="14"/>
      <c r="E59" s="61"/>
      <c r="F59" s="14"/>
      <c r="G59" s="14"/>
      <c r="H59" s="21"/>
      <c r="I59" s="15"/>
      <c r="J59" s="16"/>
      <c r="K59" s="33"/>
    </row>
    <row r="60" spans="1:12" ht="14.25" x14ac:dyDescent="0.2">
      <c r="B60" s="67"/>
      <c r="C60" s="17"/>
      <c r="D60" s="18"/>
      <c r="E60" s="62"/>
      <c r="F60" s="18"/>
      <c r="G60" s="18"/>
      <c r="H60" s="21"/>
      <c r="I60" s="15"/>
      <c r="J60" s="16"/>
    </row>
    <row r="61" spans="1:12" ht="14.25" x14ac:dyDescent="0.2">
      <c r="B61" s="67"/>
      <c r="C61" s="17"/>
      <c r="D61" s="18"/>
      <c r="E61" s="62"/>
      <c r="F61" s="18"/>
      <c r="G61" s="18"/>
      <c r="H61" s="21"/>
      <c r="I61" s="15"/>
      <c r="J61" s="16"/>
    </row>
    <row r="62" spans="1:12" ht="14.25" x14ac:dyDescent="0.2">
      <c r="B62" s="67"/>
      <c r="C62" s="17"/>
      <c r="D62" s="18"/>
      <c r="E62" s="62"/>
      <c r="F62" s="18"/>
      <c r="G62" s="18"/>
      <c r="H62" s="21"/>
      <c r="I62" s="15"/>
      <c r="J62" s="16"/>
    </row>
    <row r="63" spans="1:12" ht="14.25" x14ac:dyDescent="0.2">
      <c r="B63" s="67"/>
      <c r="C63" s="17"/>
      <c r="D63" s="18"/>
      <c r="E63" s="62"/>
      <c r="F63" s="18"/>
      <c r="G63" s="18"/>
      <c r="H63" s="21"/>
      <c r="I63" s="15"/>
      <c r="J63" s="16"/>
    </row>
    <row r="64" spans="1:12" ht="14.25" x14ac:dyDescent="0.2">
      <c r="B64" s="67"/>
      <c r="C64" s="17"/>
      <c r="D64" s="18"/>
      <c r="E64" s="62"/>
      <c r="F64" s="18"/>
      <c r="G64" s="18"/>
      <c r="H64" s="21"/>
      <c r="I64" s="15"/>
      <c r="J64" s="16"/>
    </row>
    <row r="65" spans="3:10" x14ac:dyDescent="0.2">
      <c r="C65" s="5"/>
      <c r="D65" s="19"/>
      <c r="E65" s="63"/>
      <c r="F65" s="19"/>
      <c r="G65" s="19"/>
      <c r="H65" s="21"/>
      <c r="I65" s="15"/>
      <c r="J65" s="16"/>
    </row>
    <row r="66" spans="3:10" x14ac:dyDescent="0.2">
      <c r="C66" s="5"/>
      <c r="D66" s="19"/>
      <c r="E66" s="63"/>
      <c r="F66" s="19"/>
      <c r="G66" s="19"/>
      <c r="H66" s="21"/>
      <c r="I66" s="15"/>
      <c r="J66" s="16"/>
    </row>
    <row r="67" spans="3:10" x14ac:dyDescent="0.2">
      <c r="C67" s="5"/>
      <c r="D67" s="19"/>
      <c r="E67" s="63"/>
      <c r="F67" s="19"/>
      <c r="G67" s="19"/>
      <c r="H67" s="65"/>
      <c r="I67" s="8"/>
      <c r="J67" s="8"/>
    </row>
    <row r="68" spans="3:10" x14ac:dyDescent="0.2">
      <c r="C68" s="5"/>
      <c r="D68" s="19"/>
      <c r="E68" s="63"/>
      <c r="F68" s="19"/>
      <c r="G68" s="19"/>
      <c r="H68" s="65"/>
      <c r="I68" s="8"/>
      <c r="J68" s="8"/>
    </row>
    <row r="69" spans="3:10" x14ac:dyDescent="0.2">
      <c r="C69" s="5"/>
      <c r="D69" s="19"/>
      <c r="E69" s="63"/>
      <c r="F69" s="19"/>
      <c r="G69" s="19"/>
      <c r="H69" s="65"/>
      <c r="I69" s="8"/>
      <c r="J69" s="8"/>
    </row>
    <row r="70" spans="3:10" x14ac:dyDescent="0.2">
      <c r="C70" s="5"/>
      <c r="D70" s="19"/>
      <c r="E70" s="63"/>
      <c r="F70" s="19"/>
      <c r="G70" s="19"/>
      <c r="H70" s="65"/>
      <c r="I70" s="8"/>
      <c r="J70" s="8"/>
    </row>
    <row r="71" spans="3:10" x14ac:dyDescent="0.2">
      <c r="C71" s="5"/>
      <c r="D71" s="19"/>
      <c r="E71" s="63"/>
      <c r="F71" s="19"/>
      <c r="G71" s="19"/>
      <c r="H71" s="65"/>
      <c r="I71" s="8"/>
      <c r="J71" s="8"/>
    </row>
    <row r="72" spans="3:10" x14ac:dyDescent="0.2">
      <c r="C72" s="5"/>
      <c r="D72" s="19"/>
      <c r="E72" s="63"/>
      <c r="F72" s="19"/>
      <c r="G72" s="19"/>
      <c r="H72" s="65"/>
      <c r="I72" s="8"/>
      <c r="J72" s="8"/>
    </row>
    <row r="73" spans="3:10" x14ac:dyDescent="0.2">
      <c r="C73" s="5"/>
      <c r="D73" s="20"/>
      <c r="E73" s="26"/>
      <c r="F73" s="20"/>
      <c r="G73" s="20"/>
      <c r="H73" s="65"/>
      <c r="I73" s="8"/>
      <c r="J73" s="8"/>
    </row>
    <row r="74" spans="3:10" x14ac:dyDescent="0.2">
      <c r="C74" s="5"/>
      <c r="D74" s="20"/>
      <c r="E74" s="26"/>
      <c r="F74" s="20"/>
      <c r="G74" s="20"/>
      <c r="H74" s="65"/>
      <c r="I74" s="8"/>
      <c r="J74" s="8"/>
    </row>
    <row r="75" spans="3:10" x14ac:dyDescent="0.2">
      <c r="C75" s="5"/>
      <c r="D75" s="20"/>
      <c r="E75" s="26"/>
      <c r="F75" s="20"/>
      <c r="G75" s="20"/>
      <c r="H75" s="65"/>
      <c r="I75" s="8"/>
      <c r="J75" s="8"/>
    </row>
    <row r="76" spans="3:10" x14ac:dyDescent="0.2">
      <c r="C76" s="5"/>
      <c r="D76" s="20"/>
      <c r="E76" s="26"/>
      <c r="F76" s="20"/>
      <c r="G76" s="20"/>
      <c r="H76" s="65"/>
      <c r="I76" s="8"/>
      <c r="J76" s="8"/>
    </row>
    <row r="77" spans="3:10" x14ac:dyDescent="0.2">
      <c r="C77" s="5"/>
      <c r="D77" s="20"/>
      <c r="E77" s="26"/>
      <c r="F77" s="20"/>
      <c r="G77" s="20"/>
      <c r="H77" s="65"/>
      <c r="I77" s="8"/>
      <c r="J77" s="8"/>
    </row>
    <row r="78" spans="3:10" x14ac:dyDescent="0.2">
      <c r="C78" s="5"/>
      <c r="D78" s="20"/>
      <c r="E78" s="26"/>
      <c r="F78" s="20"/>
      <c r="G78" s="20"/>
      <c r="H78" s="65"/>
      <c r="I78" s="8"/>
      <c r="J78" s="8"/>
    </row>
    <row r="79" spans="3:10" x14ac:dyDescent="0.2">
      <c r="C79" s="5"/>
      <c r="D79" s="20"/>
      <c r="E79" s="26"/>
      <c r="F79" s="20"/>
      <c r="G79" s="20"/>
      <c r="H79" s="65"/>
      <c r="I79" s="8"/>
      <c r="J79" s="8"/>
    </row>
    <row r="80" spans="3:10" x14ac:dyDescent="0.2">
      <c r="C80" s="5"/>
      <c r="D80" s="20"/>
      <c r="E80" s="26"/>
      <c r="F80" s="20"/>
      <c r="G80" s="20"/>
      <c r="H80" s="65"/>
      <c r="I80" s="8"/>
      <c r="J80" s="8"/>
    </row>
    <row r="81" spans="3:10" x14ac:dyDescent="0.2">
      <c r="C81" s="5"/>
      <c r="D81" s="20"/>
      <c r="E81" s="26"/>
      <c r="F81" s="20"/>
      <c r="G81" s="20"/>
      <c r="H81" s="65"/>
      <c r="I81" s="8"/>
      <c r="J81" s="8"/>
    </row>
    <row r="82" spans="3:10" x14ac:dyDescent="0.2">
      <c r="C82" s="5"/>
      <c r="D82" s="20"/>
      <c r="E82" s="26"/>
      <c r="F82" s="20"/>
      <c r="G82" s="20"/>
      <c r="H82" s="65"/>
      <c r="I82" s="8"/>
      <c r="J82" s="8"/>
    </row>
    <row r="83" spans="3:10" x14ac:dyDescent="0.2">
      <c r="C83" s="5"/>
      <c r="D83" s="20"/>
      <c r="E83" s="26"/>
      <c r="F83" s="20"/>
      <c r="G83" s="20"/>
      <c r="H83" s="65"/>
      <c r="I83" s="8"/>
      <c r="J83" s="8"/>
    </row>
    <row r="84" spans="3:10" x14ac:dyDescent="0.2">
      <c r="C84" s="5"/>
      <c r="D84" s="20"/>
      <c r="E84" s="26"/>
      <c r="F84" s="20"/>
      <c r="G84" s="20"/>
      <c r="H84" s="65"/>
      <c r="I84" s="8"/>
      <c r="J84" s="8"/>
    </row>
    <row r="85" spans="3:10" x14ac:dyDescent="0.2">
      <c r="C85" s="5"/>
      <c r="D85" s="20"/>
      <c r="E85" s="26"/>
      <c r="F85" s="20"/>
      <c r="G85" s="20"/>
      <c r="H85" s="65"/>
      <c r="I85" s="8"/>
      <c r="J85" s="8"/>
    </row>
    <row r="86" spans="3:10" x14ac:dyDescent="0.2">
      <c r="C86" s="5"/>
      <c r="D86" s="20"/>
      <c r="E86" s="26"/>
      <c r="F86" s="20"/>
      <c r="G86" s="20"/>
      <c r="H86" s="65"/>
      <c r="I86" s="8"/>
      <c r="J86" s="8"/>
    </row>
    <row r="87" spans="3:10" x14ac:dyDescent="0.2">
      <c r="C87" s="5"/>
      <c r="D87" s="20"/>
      <c r="E87" s="26"/>
      <c r="F87" s="20"/>
      <c r="G87" s="20"/>
      <c r="H87" s="65"/>
      <c r="I87" s="8"/>
      <c r="J87" s="8"/>
    </row>
    <row r="88" spans="3:10" x14ac:dyDescent="0.2">
      <c r="C88" s="5"/>
      <c r="D88" s="20"/>
      <c r="E88" s="26"/>
      <c r="F88" s="20"/>
      <c r="G88" s="20"/>
      <c r="H88" s="65"/>
      <c r="I88" s="8"/>
      <c r="J88" s="8"/>
    </row>
    <row r="89" spans="3:10" x14ac:dyDescent="0.2">
      <c r="C89" s="5"/>
      <c r="D89" s="20"/>
      <c r="E89" s="26"/>
      <c r="F89" s="20"/>
      <c r="G89" s="20"/>
      <c r="H89" s="65"/>
      <c r="I89" s="8"/>
      <c r="J89" s="8"/>
    </row>
    <row r="90" spans="3:10" x14ac:dyDescent="0.2">
      <c r="C90" s="5"/>
      <c r="D90" s="20"/>
      <c r="E90" s="26"/>
      <c r="F90" s="20"/>
      <c r="G90" s="20"/>
      <c r="H90" s="65"/>
      <c r="I90" s="8"/>
      <c r="J90" s="8"/>
    </row>
    <row r="91" spans="3:10" x14ac:dyDescent="0.2">
      <c r="C91" s="5"/>
      <c r="D91" s="20"/>
      <c r="E91" s="26"/>
      <c r="F91" s="20"/>
      <c r="G91" s="20"/>
      <c r="H91" s="65"/>
      <c r="I91" s="8"/>
      <c r="J91" s="8"/>
    </row>
    <row r="92" spans="3:10" x14ac:dyDescent="0.2">
      <c r="C92" s="5"/>
      <c r="D92" s="20"/>
      <c r="E92" s="26"/>
      <c r="F92" s="20"/>
      <c r="G92" s="20"/>
      <c r="H92" s="65"/>
      <c r="I92" s="8"/>
      <c r="J92" s="8"/>
    </row>
    <row r="93" spans="3:10" x14ac:dyDescent="0.2">
      <c r="C93" s="5"/>
      <c r="D93" s="20"/>
      <c r="E93" s="26"/>
      <c r="F93" s="20"/>
      <c r="G93" s="20"/>
      <c r="H93" s="65"/>
      <c r="I93" s="8"/>
      <c r="J93" s="8"/>
    </row>
    <row r="94" spans="3:10" x14ac:dyDescent="0.2">
      <c r="C94" s="5"/>
      <c r="D94" s="20"/>
      <c r="E94" s="26"/>
      <c r="F94" s="20"/>
      <c r="G94" s="20"/>
      <c r="H94" s="65"/>
      <c r="I94" s="8"/>
      <c r="J94" s="8"/>
    </row>
    <row r="95" spans="3:10" x14ac:dyDescent="0.2">
      <c r="C95" s="5"/>
      <c r="D95" s="20"/>
      <c r="E95" s="26"/>
      <c r="F95" s="20"/>
      <c r="G95" s="20"/>
      <c r="H95" s="65"/>
      <c r="I95" s="8"/>
      <c r="J95" s="8"/>
    </row>
    <row r="96" spans="3:10" x14ac:dyDescent="0.2">
      <c r="C96" s="5"/>
      <c r="D96" s="20"/>
      <c r="E96" s="26"/>
      <c r="F96" s="20"/>
      <c r="G96" s="20"/>
      <c r="H96" s="65"/>
      <c r="I96" s="8"/>
      <c r="J96" s="8"/>
    </row>
    <row r="97" spans="3:10" x14ac:dyDescent="0.2">
      <c r="C97" s="5"/>
      <c r="D97" s="20"/>
      <c r="E97" s="26"/>
      <c r="F97" s="20"/>
      <c r="G97" s="20"/>
      <c r="H97" s="65"/>
      <c r="I97" s="8"/>
      <c r="J97" s="8"/>
    </row>
    <row r="98" spans="3:10" x14ac:dyDescent="0.2">
      <c r="C98" s="5"/>
      <c r="D98" s="20"/>
      <c r="E98" s="26"/>
      <c r="F98" s="20"/>
      <c r="G98" s="20"/>
      <c r="H98" s="65"/>
      <c r="I98" s="8"/>
      <c r="J98" s="8"/>
    </row>
    <row r="99" spans="3:10" x14ac:dyDescent="0.2">
      <c r="C99" s="5"/>
      <c r="D99" s="20"/>
      <c r="E99" s="26"/>
      <c r="F99" s="20"/>
      <c r="G99" s="20"/>
      <c r="H99" s="65"/>
      <c r="I99" s="8"/>
      <c r="J99" s="8"/>
    </row>
    <row r="100" spans="3:10" x14ac:dyDescent="0.2">
      <c r="C100" s="5"/>
      <c r="D100" s="20"/>
      <c r="E100" s="26"/>
      <c r="F100" s="20"/>
      <c r="G100" s="20"/>
      <c r="H100" s="65"/>
      <c r="I100" s="8"/>
      <c r="J100" s="8"/>
    </row>
    <row r="101" spans="3:10" x14ac:dyDescent="0.2">
      <c r="C101" s="5"/>
      <c r="D101" s="20"/>
      <c r="E101" s="26"/>
      <c r="F101" s="20"/>
      <c r="G101" s="20"/>
      <c r="H101" s="65"/>
      <c r="I101" s="8"/>
      <c r="J101" s="8"/>
    </row>
    <row r="102" spans="3:10" x14ac:dyDescent="0.2">
      <c r="C102" s="5"/>
      <c r="D102" s="20"/>
      <c r="E102" s="26"/>
      <c r="F102" s="20"/>
      <c r="G102" s="20"/>
      <c r="H102" s="65"/>
      <c r="I102" s="8"/>
      <c r="J102" s="8"/>
    </row>
    <row r="103" spans="3:10" x14ac:dyDescent="0.2">
      <c r="C103" s="5"/>
      <c r="D103" s="20"/>
      <c r="E103" s="26"/>
      <c r="F103" s="20"/>
      <c r="G103" s="20"/>
      <c r="H103" s="65"/>
      <c r="I103" s="8"/>
      <c r="J103" s="8"/>
    </row>
    <row r="104" spans="3:10" x14ac:dyDescent="0.2">
      <c r="C104" s="5"/>
      <c r="D104" s="20"/>
      <c r="E104" s="26"/>
      <c r="F104" s="20"/>
      <c r="G104" s="20"/>
      <c r="H104" s="65"/>
      <c r="I104" s="8"/>
      <c r="J104" s="8"/>
    </row>
    <row r="105" spans="3:10" x14ac:dyDescent="0.2">
      <c r="C105" s="5"/>
      <c r="D105" s="20"/>
      <c r="E105" s="26"/>
      <c r="F105" s="20"/>
      <c r="G105" s="20"/>
      <c r="H105" s="65"/>
      <c r="I105" s="8"/>
      <c r="J105" s="8"/>
    </row>
    <row r="106" spans="3:10" x14ac:dyDescent="0.2">
      <c r="C106" s="5"/>
      <c r="D106" s="20"/>
      <c r="E106" s="26"/>
      <c r="F106" s="20"/>
      <c r="G106" s="20"/>
      <c r="H106" s="65"/>
      <c r="I106" s="8"/>
      <c r="J106" s="8"/>
    </row>
    <row r="107" spans="3:10" x14ac:dyDescent="0.2">
      <c r="C107" s="5"/>
      <c r="D107" s="20"/>
      <c r="E107" s="26"/>
      <c r="F107" s="20"/>
      <c r="G107" s="20"/>
      <c r="H107" s="65"/>
      <c r="I107" s="8"/>
      <c r="J107" s="8"/>
    </row>
    <row r="108" spans="3:10" x14ac:dyDescent="0.2">
      <c r="C108" s="5"/>
      <c r="D108" s="20"/>
      <c r="E108" s="26"/>
      <c r="F108" s="20"/>
      <c r="G108" s="20"/>
      <c r="H108" s="65"/>
      <c r="I108" s="8"/>
      <c r="J108" s="8"/>
    </row>
    <row r="109" spans="3:10" x14ac:dyDescent="0.2">
      <c r="C109" s="5"/>
      <c r="D109" s="20"/>
      <c r="E109" s="26"/>
      <c r="F109" s="20"/>
      <c r="G109" s="20"/>
      <c r="H109" s="65"/>
      <c r="I109" s="8"/>
      <c r="J109" s="8"/>
    </row>
    <row r="110" spans="3:10" x14ac:dyDescent="0.2">
      <c r="C110" s="5"/>
      <c r="D110" s="20"/>
      <c r="E110" s="26"/>
      <c r="F110" s="20"/>
      <c r="G110" s="20"/>
      <c r="H110" s="65"/>
      <c r="I110" s="8"/>
      <c r="J110" s="8"/>
    </row>
    <row r="111" spans="3:10" x14ac:dyDescent="0.2">
      <c r="C111" s="5"/>
      <c r="D111" s="20"/>
      <c r="E111" s="26"/>
      <c r="F111" s="20"/>
      <c r="G111" s="20"/>
      <c r="H111" s="65"/>
      <c r="I111" s="8"/>
      <c r="J111" s="8"/>
    </row>
    <row r="112" spans="3:10" x14ac:dyDescent="0.2">
      <c r="C112" s="5"/>
      <c r="D112" s="20"/>
      <c r="E112" s="26"/>
      <c r="F112" s="20"/>
      <c r="G112" s="20"/>
      <c r="H112" s="65"/>
      <c r="I112" s="8"/>
      <c r="J112" s="8"/>
    </row>
    <row r="113" spans="3:10" x14ac:dyDescent="0.2">
      <c r="C113" s="5"/>
      <c r="D113" s="20"/>
      <c r="E113" s="26"/>
      <c r="F113" s="20"/>
      <c r="G113" s="20"/>
      <c r="H113" s="65"/>
      <c r="I113" s="8"/>
      <c r="J113" s="8"/>
    </row>
    <row r="114" spans="3:10" x14ac:dyDescent="0.2">
      <c r="C114" s="5"/>
      <c r="D114" s="20"/>
      <c r="E114" s="26"/>
      <c r="F114" s="20"/>
      <c r="G114" s="20"/>
      <c r="H114" s="21"/>
      <c r="I114" s="15"/>
      <c r="J114" s="8"/>
    </row>
    <row r="115" spans="3:10" x14ac:dyDescent="0.2">
      <c r="C115" s="5"/>
      <c r="D115" s="20"/>
      <c r="E115" s="26"/>
      <c r="F115" s="20"/>
      <c r="G115" s="20"/>
      <c r="H115" s="21"/>
      <c r="I115" s="15"/>
      <c r="J115" s="8"/>
    </row>
    <row r="116" spans="3:10" x14ac:dyDescent="0.2">
      <c r="C116" s="5"/>
      <c r="D116" s="20"/>
      <c r="E116" s="26"/>
      <c r="F116" s="20"/>
      <c r="G116" s="20"/>
      <c r="H116" s="21"/>
      <c r="I116" s="15"/>
      <c r="J116" s="8"/>
    </row>
    <row r="117" spans="3:10" x14ac:dyDescent="0.2">
      <c r="C117" s="5"/>
      <c r="D117" s="20"/>
      <c r="E117" s="26"/>
      <c r="F117" s="20"/>
      <c r="G117" s="20"/>
      <c r="H117" s="21"/>
      <c r="I117" s="15"/>
      <c r="J117" s="8"/>
    </row>
    <row r="118" spans="3:10" x14ac:dyDescent="0.2">
      <c r="C118" s="5"/>
      <c r="D118" s="20"/>
      <c r="E118" s="26"/>
      <c r="F118" s="20"/>
      <c r="G118" s="20"/>
      <c r="H118" s="21"/>
      <c r="I118" s="15"/>
      <c r="J118" s="8"/>
    </row>
    <row r="119" spans="3:10" x14ac:dyDescent="0.2">
      <c r="C119" s="5"/>
      <c r="D119" s="20"/>
      <c r="E119" s="26"/>
      <c r="F119" s="20"/>
      <c r="G119" s="20"/>
      <c r="H119" s="21"/>
      <c r="I119" s="15"/>
      <c r="J119" s="8"/>
    </row>
    <row r="120" spans="3:10" x14ac:dyDescent="0.2">
      <c r="C120" s="5"/>
      <c r="D120" s="20"/>
      <c r="E120" s="26"/>
      <c r="F120" s="20"/>
      <c r="G120" s="20"/>
      <c r="H120" s="21"/>
      <c r="I120" s="15"/>
      <c r="J120" s="8"/>
    </row>
    <row r="121" spans="3:10" x14ac:dyDescent="0.2">
      <c r="C121" s="5"/>
      <c r="D121" s="20"/>
      <c r="E121" s="26"/>
      <c r="F121" s="20"/>
      <c r="G121" s="20"/>
      <c r="H121" s="21"/>
      <c r="I121" s="15"/>
      <c r="J121" s="8"/>
    </row>
    <row r="122" spans="3:10" x14ac:dyDescent="0.2">
      <c r="C122" s="5"/>
      <c r="D122" s="20"/>
      <c r="E122" s="26"/>
      <c r="F122" s="20"/>
      <c r="G122" s="20"/>
      <c r="H122" s="21"/>
      <c r="I122" s="15"/>
      <c r="J122" s="8"/>
    </row>
    <row r="123" spans="3:10" x14ac:dyDescent="0.2">
      <c r="C123" s="5"/>
      <c r="D123" s="20"/>
      <c r="E123" s="26"/>
      <c r="F123" s="20"/>
      <c r="G123" s="20"/>
      <c r="H123" s="21"/>
      <c r="I123" s="15"/>
      <c r="J123" s="8"/>
    </row>
    <row r="124" spans="3:10" x14ac:dyDescent="0.2">
      <c r="C124" s="5"/>
      <c r="D124" s="20"/>
      <c r="E124" s="26"/>
      <c r="F124" s="20"/>
      <c r="G124" s="20"/>
      <c r="H124" s="21"/>
      <c r="I124" s="15"/>
      <c r="J124" s="8"/>
    </row>
    <row r="125" spans="3:10" x14ac:dyDescent="0.2">
      <c r="C125" s="5"/>
      <c r="D125" s="20"/>
      <c r="E125" s="26"/>
      <c r="F125" s="20"/>
      <c r="G125" s="20"/>
      <c r="H125" s="21"/>
      <c r="I125" s="15"/>
      <c r="J125" s="8"/>
    </row>
    <row r="126" spans="3:10" x14ac:dyDescent="0.2">
      <c r="C126" s="5"/>
      <c r="D126" s="20"/>
      <c r="E126" s="26"/>
      <c r="F126" s="20"/>
      <c r="G126" s="20"/>
      <c r="H126" s="21"/>
      <c r="I126" s="15"/>
      <c r="J126" s="8"/>
    </row>
    <row r="127" spans="3:10" x14ac:dyDescent="0.2">
      <c r="C127" s="5"/>
      <c r="D127" s="20"/>
      <c r="E127" s="26"/>
      <c r="F127" s="20"/>
      <c r="G127" s="20"/>
      <c r="H127" s="21"/>
      <c r="I127" s="15"/>
      <c r="J127" s="8"/>
    </row>
    <row r="128" spans="3:10" x14ac:dyDescent="0.2">
      <c r="C128" s="5"/>
      <c r="D128" s="20"/>
      <c r="E128" s="26"/>
      <c r="F128" s="20"/>
      <c r="G128" s="20"/>
      <c r="H128" s="21"/>
      <c r="I128" s="15"/>
      <c r="J128" s="8"/>
    </row>
    <row r="129" spans="3:10" x14ac:dyDescent="0.2">
      <c r="C129" s="5"/>
      <c r="D129" s="20"/>
      <c r="E129" s="26"/>
      <c r="F129" s="20"/>
      <c r="G129" s="20"/>
      <c r="H129" s="21"/>
      <c r="I129" s="15"/>
      <c r="J129" s="8"/>
    </row>
    <row r="130" spans="3:10" x14ac:dyDescent="0.2">
      <c r="C130" s="5"/>
      <c r="D130" s="20"/>
      <c r="E130" s="26"/>
      <c r="F130" s="20"/>
      <c r="G130" s="20"/>
      <c r="H130" s="21"/>
      <c r="I130" s="15"/>
      <c r="J130" s="8"/>
    </row>
    <row r="131" spans="3:10" x14ac:dyDescent="0.2">
      <c r="C131" s="5"/>
      <c r="D131" s="20"/>
      <c r="E131" s="26"/>
      <c r="F131" s="20"/>
      <c r="G131" s="20"/>
      <c r="H131" s="21"/>
      <c r="I131" s="15"/>
      <c r="J131" s="8"/>
    </row>
  </sheetData>
  <mergeCells count="126">
    <mergeCell ref="C50:D50"/>
    <mergeCell ref="F50:G50"/>
    <mergeCell ref="I50:J50"/>
    <mergeCell ref="C49:D49"/>
    <mergeCell ref="F49:G49"/>
    <mergeCell ref="I49:J49"/>
    <mergeCell ref="C44:D44"/>
    <mergeCell ref="C45:D45"/>
    <mergeCell ref="C46:D46"/>
    <mergeCell ref="C47:D47"/>
    <mergeCell ref="F42:G42"/>
    <mergeCell ref="F43:G43"/>
    <mergeCell ref="F44:G44"/>
    <mergeCell ref="F45:G45"/>
    <mergeCell ref="F46:G46"/>
    <mergeCell ref="F47:G47"/>
    <mergeCell ref="C41:D41"/>
    <mergeCell ref="F41:G41"/>
    <mergeCell ref="I41:J41"/>
    <mergeCell ref="C42:D42"/>
    <mergeCell ref="C43:D43"/>
    <mergeCell ref="I42:J42"/>
    <mergeCell ref="I43:J43"/>
    <mergeCell ref="I44:J44"/>
    <mergeCell ref="I45:J45"/>
    <mergeCell ref="I46:J46"/>
    <mergeCell ref="F25:G25"/>
    <mergeCell ref="F26:G26"/>
    <mergeCell ref="F27:G27"/>
    <mergeCell ref="F37:G37"/>
    <mergeCell ref="F38:G38"/>
    <mergeCell ref="F39:G39"/>
    <mergeCell ref="I32:J32"/>
    <mergeCell ref="I33:J33"/>
    <mergeCell ref="I34:J34"/>
    <mergeCell ref="I35:J35"/>
    <mergeCell ref="I36:J36"/>
    <mergeCell ref="I37:J37"/>
    <mergeCell ref="I38:J38"/>
    <mergeCell ref="F32:G32"/>
    <mergeCell ref="F33:G33"/>
    <mergeCell ref="F34:G34"/>
    <mergeCell ref="F35:G35"/>
    <mergeCell ref="F36:G36"/>
    <mergeCell ref="I25:J25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F12:G12"/>
    <mergeCell ref="F13:G13"/>
    <mergeCell ref="C23:D23"/>
    <mergeCell ref="C24:D24"/>
    <mergeCell ref="C25:D25"/>
    <mergeCell ref="C26:D26"/>
    <mergeCell ref="I18:J18"/>
    <mergeCell ref="I19:J19"/>
    <mergeCell ref="I20:J20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I21:J21"/>
    <mergeCell ref="I22:J22"/>
    <mergeCell ref="I23:J23"/>
    <mergeCell ref="I24:J24"/>
    <mergeCell ref="F24:G24"/>
    <mergeCell ref="C36:D36"/>
    <mergeCell ref="C37:D37"/>
    <mergeCell ref="C38:D38"/>
    <mergeCell ref="C39:D39"/>
    <mergeCell ref="C27:D27"/>
    <mergeCell ref="H47:J47"/>
    <mergeCell ref="H26:J2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F9:G9"/>
    <mergeCell ref="F10:G10"/>
    <mergeCell ref="F11:G11"/>
    <mergeCell ref="B56:C56"/>
    <mergeCell ref="D56:J56"/>
    <mergeCell ref="B48:J48"/>
    <mergeCell ref="B53:J53"/>
    <mergeCell ref="B54:J54"/>
    <mergeCell ref="B52:J52"/>
    <mergeCell ref="B51:J51"/>
    <mergeCell ref="B2:C6"/>
    <mergeCell ref="J2:J4"/>
    <mergeCell ref="J5:J6"/>
    <mergeCell ref="D2:I6"/>
    <mergeCell ref="B8:J8"/>
    <mergeCell ref="H39:J39"/>
    <mergeCell ref="B40:J40"/>
    <mergeCell ref="B28:J28"/>
    <mergeCell ref="B29:J29"/>
    <mergeCell ref="B30:J30"/>
    <mergeCell ref="C31:D31"/>
    <mergeCell ref="F31:G31"/>
    <mergeCell ref="I31:J31"/>
    <mergeCell ref="C32:D32"/>
    <mergeCell ref="C33:D33"/>
    <mergeCell ref="C34:D34"/>
    <mergeCell ref="C35:D35"/>
  </mergeCells>
  <phoneticPr fontId="8" type="noConversion"/>
  <printOptions horizontalCentered="1"/>
  <pageMargins left="0.23622047244094491" right="0.23622047244094491" top="0.69" bottom="0.39370078740157483" header="0.72" footer="0.15748031496062992"/>
  <pageSetup scale="62" orientation="portrait" horizontalDpi="300" verticalDpi="300" r:id="rId1"/>
  <headerFooter alignWithMargins="0">
    <oddFooter>&amp;CCap I - Anexo 3 - Cuadro 1.2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CUADRO 1.1</vt:lpstr>
      <vt:lpstr>CUADRO 1.2</vt:lpstr>
      <vt:lpstr>'CUADRO 1.1'!Área_de_impresión</vt:lpstr>
      <vt:lpstr>'CUADRO 1.2'!Área_de_impresión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PROMOCION DE SERVICIOS</dc:creator>
  <cp:lastModifiedBy>Alejandro Arteaga Ospina</cp:lastModifiedBy>
  <cp:lastPrinted>2014-11-06T21:34:29Z</cp:lastPrinted>
  <dcterms:created xsi:type="dcterms:W3CDTF">1997-12-12T20:14:25Z</dcterms:created>
  <dcterms:modified xsi:type="dcterms:W3CDTF">2014-11-12T13:01:14Z</dcterms:modified>
</cp:coreProperties>
</file>