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3"/>
  </bookViews>
  <sheets>
    <sheet name="CUADRO 1.1" sheetId="1" r:id="rId1"/>
    <sheet name="CUADRO 1.2" sheetId="2" r:id="rId2"/>
    <sheet name="CUADRO 1.3" sheetId="3" r:id="rId3"/>
    <sheet name="CUADRO 1.5" sheetId="4" r:id="rId4"/>
    <sheet name="Hoja1" sheetId="5" r:id="rId5"/>
  </sheets>
  <definedNames>
    <definedName name="_xlnm.Print_Area" localSheetId="0">'CUADRO 1.1'!$B$2:$L$48</definedName>
    <definedName name="_xlnm.Print_Area" localSheetId="1">'CUADRO 1.2'!$A$1:$Q$57</definedName>
    <definedName name="_xlnm.Print_Area" localSheetId="2">'CUADRO 1.3'!$B$2:$N$43</definedName>
    <definedName name="_xlnm.Print_Area" localSheetId="3">'CUADRO 1.5'!$A$2:$J$54</definedName>
  </definedNames>
  <calcPr fullCalcOnLoad="1"/>
</workbook>
</file>

<file path=xl/sharedStrings.xml><?xml version="1.0" encoding="utf-8"?>
<sst xmlns="http://schemas.openxmlformats.org/spreadsheetml/2006/main" count="412" uniqueCount="311">
  <si>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</si>
  <si>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</si>
  <si>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</si>
  <si>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</si>
  <si>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</si>
  <si>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</si>
  <si>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</si>
  <si>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</si>
  <si>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</si>
  <si>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</si>
  <si>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</si>
  <si>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</si>
  <si>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</si>
  <si>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</si>
  <si>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</si>
  <si>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</si>
  <si>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</si>
  <si>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</si>
  <si>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</si>
  <si>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</si>
  <si>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Cacao</t>
  </si>
  <si>
    <t>Espárragos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</si>
  <si>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</si>
  <si>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</si>
  <si>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</si>
  <si>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</si>
  <si>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</si>
  <si>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</si>
  <si>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</si>
  <si>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</si>
  <si>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</si>
  <si>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</si>
  <si>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</si>
  <si>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</si>
  <si>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</si>
  <si>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</si>
  <si>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</si>
  <si>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</si>
  <si>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</si>
  <si>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</si>
  <si>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</si>
  <si>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</si>
  <si>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</si>
  <si>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</si>
  <si>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</si>
  <si>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</si>
  <si>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</si>
  <si>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</si>
  <si>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</si>
  <si>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</si>
  <si>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</si>
  <si>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</si>
  <si>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</si>
  <si>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</si>
  <si>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</si>
  <si>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</si>
  <si>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</si>
  <si>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</si>
  <si>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</si>
  <si>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</si>
  <si>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</si>
  <si>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</si>
  <si>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</si>
  <si>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</si>
  <si>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</si>
  <si>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</si>
  <si>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</si>
  <si>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</si>
  <si>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</si>
  <si>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</si>
  <si>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</si>
  <si>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</si>
  <si>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</si>
  <si>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</si>
  <si>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</si>
  <si>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</si>
  <si>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</si>
  <si>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</si>
  <si>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</si>
  <si>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</si>
  <si>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</si>
  <si>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</si>
  <si>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</si>
  <si>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</si>
  <si>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</si>
  <si>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</si>
  <si>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</si>
  <si>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</si>
  <si>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</si>
  <si>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</si>
  <si>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</si>
  <si>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</si>
  <si>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</si>
  <si>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</si>
  <si>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</si>
  <si>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</si>
  <si>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</si>
  <si>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</si>
  <si>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</si>
  <si>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</si>
  <si>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</si>
  <si>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</si>
  <si>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</si>
  <si>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</si>
  <si>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</si>
  <si>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>Equipos para comercialización artesanías</t>
  </si>
  <si>
    <t>Equipos transformación de metales y piedras preciosas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</si>
  <si>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</si>
  <si>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</si>
  <si>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</si>
  <si>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</si>
  <si>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</si>
  <si>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</si>
  <si>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</si>
  <si>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</si>
  <si>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</si>
  <si>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</si>
  <si>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</si>
  <si>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</si>
  <si>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</si>
  <si>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</si>
  <si>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</si>
  <si>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</si>
  <si>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</si>
  <si>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</si>
  <si>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</si>
  <si>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</si>
  <si>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</si>
  <si>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</si>
  <si>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</si>
  <si>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</si>
  <si>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</si>
  <si>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</si>
  <si>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</si>
  <si>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</si>
  <si>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</si>
  <si>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</si>
  <si>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</si>
  <si>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</si>
  <si>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</si>
  <si>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</si>
  <si>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</si>
  <si>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>PLAZO EN MESES</t>
  </si>
  <si>
    <t>CÓD.</t>
  </si>
  <si>
    <t xml:space="preserve">Aprovechamien. bosques </t>
  </si>
  <si>
    <t>FINANC. MÁX. POR Ha. o UNIDAD    (Pesos o %)</t>
  </si>
  <si>
    <t>Cartera. inventarios y costos directos</t>
  </si>
  <si>
    <t>Frutas. legumbres y vegetales envasados</t>
  </si>
  <si>
    <t>¨(2)</t>
  </si>
  <si>
    <t>(1) Financiación máxima del 80%. se refiere al porcentaje de financiación máxima otorgado por FINAGRO para cada actividad en relación al total de los costos directos de Producción.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</si>
  <si>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</si>
  <si>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</si>
  <si>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</si>
  <si>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</si>
  <si>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</si>
  <si>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</si>
  <si>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</si>
  <si>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</si>
  <si>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</si>
  <si>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</si>
  <si>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</si>
  <si>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</si>
  <si>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</si>
  <si>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</si>
  <si>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</si>
  <si>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</si>
  <si>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 xml:space="preserve"> </t>
  </si>
  <si>
    <t xml:space="preserve">Bananito </t>
  </si>
  <si>
    <t xml:space="preserve">(2) Plazo de hasta 24 meses, con abonos a capital con periodicidad hasta trimestral, y periodicidad de pago de intereses hasta trimestre vencido. </t>
  </si>
  <si>
    <t>´(2)</t>
  </si>
  <si>
    <t>Bovinos Leche y Bufalinos</t>
  </si>
  <si>
    <t>Pago de pasivos no financieros</t>
  </si>
  <si>
    <t>Pago de pasivos financieros</t>
  </si>
  <si>
    <t>Helicicultura (3)</t>
  </si>
  <si>
    <t>Costo promedio compras</t>
  </si>
  <si>
    <t>Costos operativos y de funcionamiento proyectados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</si>
  <si>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</si>
  <si>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</si>
  <si>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</si>
  <si>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</si>
  <si>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</si>
  <si>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</si>
  <si>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</si>
  <si>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</si>
  <si>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</si>
  <si>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</si>
  <si>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</si>
  <si>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</si>
  <si>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</si>
  <si>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TRANSFORMACIÓN Y COMERCIALIZACIÓN (Código 12)                                                                                                                                                                                           Financiación máxima 80% (1)</t>
  </si>
  <si>
    <t xml:space="preserve">BONOS DE PRENDA (Código 15)       Financiación hasta el 100% del valor de la Mercancía - Plazo (3)                                                                                                                                                                    </t>
  </si>
  <si>
    <t xml:space="preserve">ACTIVIDADES RURALES (Código 14)    Financiación máxima 80% (1)                                                                                                                                                             </t>
  </si>
  <si>
    <t xml:space="preserve">SERVICIOS DE APOYO (Código 13)     Financiación máxima 80% (1)                                                                                                                                    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</si>
  <si>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</si>
  <si>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</si>
  <si>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</si>
  <si>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</si>
  <si>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</si>
  <si>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</si>
  <si>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</si>
  <si>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>(3) Plazo para los Bonos de Prenda igual al establecido para el depósito de la mercancia en el CDM expedido por el Almacén General de Depósito. sin superar 12 meses.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</si>
  <si>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</si>
  <si>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</si>
  <si>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</si>
  <si>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</si>
  <si>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</si>
  <si>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</si>
  <si>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</si>
  <si>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</si>
  <si>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</si>
  <si>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</si>
  <si>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</si>
  <si>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</si>
  <si>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</si>
  <si>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</si>
  <si>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</si>
  <si>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</si>
  <si>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</si>
  <si>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</si>
  <si>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</si>
  <si>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</si>
  <si>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</si>
  <si>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</si>
  <si>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</si>
  <si>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</si>
  <si>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</si>
  <si>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</si>
  <si>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</si>
  <si>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</si>
  <si>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</si>
  <si>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</si>
  <si>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</si>
  <si>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</si>
  <si>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</si>
  <si>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</si>
  <si>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</si>
  <si>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</si>
  <si>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</si>
  <si>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</si>
  <si>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(1) Para usuarios de Reforma Agraria el valor de la tierra no se incluye en los activos totales y el crédito que se les conceda para financiar la parte no subsidiada en la adquisición de tierra, no computará para el cupo máximo de crédito.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</si>
  <si>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</si>
  <si>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</si>
  <si>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</si>
  <si>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</si>
  <si>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</si>
  <si>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</si>
  <si>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</si>
  <si>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 xml:space="preserve">NORMALIZACIÓN DE CARTERA (Código 34) Plazos acordes con el flujo de caja de la actividad productiva  (5)                                                                                                                                          </t>
  </si>
  <si>
    <r>
      <t>Consolidación de pasivos</t>
    </r>
    <r>
      <rPr>
        <b/>
        <sz val="12"/>
        <rFont val="Arial"/>
        <family val="2"/>
      </rPr>
      <t xml:space="preserve"> </t>
    </r>
  </si>
  <si>
    <t xml:space="preserve">INFRAESTRUCTURA TRANSFORMACIÓN PRIMARIA Y/O COMERCIALIZACIÓN (Código 35)   Financiación máxima 80% (1)                                                    </t>
  </si>
  <si>
    <t>(5)</t>
  </si>
  <si>
    <t xml:space="preserve">INFRAESTRUCTURA DE SERVICIOS DE APOYO A LA PRODUCCIÓN (Código 36) Financiación máxima 80% (1)                                                                                       </t>
  </si>
  <si>
    <t>TIERRAS. VIVIENDA RURAL. CAPITALIZACIÓN Y CREACIÓN DE EMPRESAS E INVESTIGACIÓN (Código 37) Financiación máxima 80% - Plazos acordes con el flujo de caja de la actividad productiva (5)</t>
  </si>
  <si>
    <r>
      <t xml:space="preserve">Certificación de calidad asist. técn. </t>
    </r>
    <r>
      <rPr>
        <b/>
        <sz val="10"/>
        <rFont val="Arial"/>
        <family val="2"/>
      </rPr>
      <t>(3)</t>
    </r>
  </si>
  <si>
    <r>
      <t xml:space="preserve">Capitalización y creación de empresas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</si>
  <si>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(4)</t>
    </r>
  </si>
  <si>
    <r>
      <t xml:space="preserve">Certificación agroalimentaria </t>
    </r>
    <r>
      <rPr>
        <b/>
        <sz val="10"/>
        <rFont val="Arial"/>
        <family val="2"/>
      </rPr>
      <t>(3)</t>
    </r>
  </si>
  <si>
    <t>(1) Financiación máxima por beneficiario según proyecto.</t>
  </si>
  <si>
    <t>(2) Financiación máxima hasta el 70%. y para porcentajes superiores se requiere autorización previa de FINAGRO.</t>
  </si>
  <si>
    <t>(3) Certificación agroalimentaria ecológica orgánica BPA (NTC 5400, Globalgap), Rainforest Alliance, Comercio Justo. Certificación de calidad NTC - ISO 9001,  Certificaciones Buenas Prácticas de Prroducción y Certificaciones NTC - ISO 22000</t>
  </si>
  <si>
    <t>(4) Financión máxima hasta el 100% del valor NO subsidiado.</t>
  </si>
  <si>
    <t>(5) Plazo acorde con flujo de caja de la actividad productiva</t>
  </si>
  <si>
    <t>SOSTENIMIENTO UNIDAD PRODUCTIVA CAMPESINA</t>
  </si>
  <si>
    <t>Capital de Trabajo Unidad Productiva Campesina (4)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</si>
  <si>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</si>
  <si>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</si>
  <si>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</si>
  <si>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</si>
  <si>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</si>
  <si>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(4) Este rubro se debe utilizar en la financiación de cultivos que no cuenten con rubro específico. </t>
  </si>
  <si>
    <t>Otros Cultivos (4)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</si>
  <si>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</si>
  <si>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</si>
  <si>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</si>
  <si>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Pequeño Productor: $85.477.500 (1).
Mujer Rural Bajos Ingresos: $59.834.250</t>
  </si>
  <si>
    <t>Versión: 12</t>
  </si>
  <si>
    <t>* Créditos con recursos de redescuento o recursos propios de los intermediarios financieros que vayan a ser validados como cartera sustitutiva, y/o garantías del FAG con valor individual superior a 5.000 smlmv, es decir superiores a $2.947.500.000 para el 2013. 
* Operaciones de Cartera Agropecuaria que requieran de garantia FAG, y su monto supere los 5.000 smmlv, es decir superiores a $2.947.500.000 para el 2013.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</si>
  <si>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$ 589,500 (Quinientos ochenta y nueve mil quinientos pesos)</t>
  </si>
  <si>
    <t>Hasta ciento por ciento (100%) para todas las líneas e intermjediarios que pueden acceder al redescuento.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</si>
  <si>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$59.834.250 (1).</t>
    </r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</si>
  <si>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</si>
  <si>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</si>
  <si>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</si>
  <si>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</si>
  <si>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</si>
  <si>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</si>
  <si>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MEDIANO PRODUCTOR: Activos totales con valor equivalente  hasta 5.000 smlmv, $2.947.500.000 para 2013
GRANDES PRODUCTORES: Activos totales con valor superior a 5.000 smlmv, $2.947.500.000 para 2013
MIPYMES: Activos totales con valor equivalente  hasta 30.000 smlmv, $17.685.000.000 para 2013</t>
  </si>
  <si>
    <t>4. CONDICIONES PROGRAMA ESPECIAL DE FOMENTO Y DESARROLLO AGROPECUARIO</t>
  </si>
  <si>
    <t>4,1,  CRÉDITO ASOCIATIVO CON INTEGRADOR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</si>
  <si>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</si>
  <si>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</si>
  <si>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</si>
  <si>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</si>
  <si>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</si>
  <si>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</si>
  <si>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</si>
  <si>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</si>
  <si>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t>Pequeño Productor integrados en créditos asociativos o Colectivos conformados exclusivamente por Pequeños Productores  y que financien proyectos para plantación de cultivos tardío rendimiento con acceso al ICR: $128.216.250.</t>
  </si>
  <si>
    <t>Pequeño Productor integrados en créditos asociativos o Colectivos conformados exclusivamente por Pequeños Productores  y que financien proyectos para plantación de cultivos perennes con acceso al ICR: $128.216.250.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</si>
  <si>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</si>
  <si>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</si>
  <si>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</si>
  <si>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</si>
  <si>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</si>
  <si>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a pequeños productores DTF (EA) – 3.5 %.  Para la consolidación de créditos asociativos con encadenamiento y que integren a pequeños productores la tasa de redescuento será DTF (EA) – 2.5 %
* Créditos que integren a otros productores DTF (EA) + 0.5%. Para  la consolidación de créditos asociativos con encadenamiento y que integren a otros productores la tasa de redescuento será DTF (EA) + 2.0 %.</t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</si>
  <si>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</si>
  <si>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</si>
  <si>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</si>
  <si>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r>
      <t>* Créditos para pequeños productores DTF (EA) – 3.5%  Para la consolidación de créditos individuales con asocitividad con encadenamiento de pequeños productores la tasa de redescuento será DTF (EA) – 2.5 % 
* Créditos para medianos productores DTF (EA) + 0.5 . Para la consolidación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</si>
  <si>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  5, POBLACIÓN  CALIFICADA COMO VÍCTIMA DEL CONFLICTO ARMADO INTERNO, DESPLAZADA O REINSERTADA, Y LOS QUE SE EJECUTEN A TRAVÉS DE PROGRAMAS DE DESARROLLO ALTERNATIVO.</t>
  </si>
  <si>
    <t>* Hasta el 100% de los costos directos del proyecto.
* Para rubros con financiación máxima por unidad, se financia hasta el monto máximo establecido que se encuentre vigente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</si>
</sst>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_ ;\-#,##0\ "/>
    <numFmt numFmtId="199" formatCode="[$-240A]dddd\,\ dd&quot; de &quot;mmmm&quot; de &quot;yyyy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71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lightGray">
        <fgColor indexed="8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6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wrapText="1"/>
    </xf>
    <xf numFmtId="0" fontId="10" fillId="0" borderId="30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1" xfId="0" applyFont="1" applyFill="1" applyBorder="1" applyAlignment="1">
      <alignment horizontal="center" vertical="center" wrapText="1"/>
    </xf>
    <xf numFmtId="0" fontId="17" fillId="37" borderId="32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3" fontId="9" fillId="0" borderId="35" xfId="0" applyNumberFormat="1" applyFont="1" applyFill="1" applyBorder="1" applyAlignment="1">
      <alignment horizontal="left"/>
    </xf>
    <xf numFmtId="3" fontId="9" fillId="0" borderId="35" xfId="0" applyNumberFormat="1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8" borderId="0" xfId="0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40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38" borderId="35" xfId="0" applyFont="1" applyFill="1" applyBorder="1" applyAlignment="1">
      <alignment horizontal="center"/>
    </xf>
    <xf numFmtId="0" fontId="4" fillId="38" borderId="35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4" xfId="0" applyFont="1" applyFill="1" applyBorder="1" applyAlignment="1">
      <alignment horizontal="left"/>
    </xf>
    <xf numFmtId="0" fontId="4" fillId="38" borderId="36" xfId="0" applyFont="1" applyFill="1" applyBorder="1" applyAlignment="1">
      <alignment horizontal="left"/>
    </xf>
    <xf numFmtId="0" fontId="4" fillId="38" borderId="28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4" fillId="38" borderId="30" xfId="0" applyFont="1" applyFill="1" applyBorder="1" applyAlignment="1">
      <alignment horizontal="center"/>
    </xf>
    <xf numFmtId="0" fontId="4" fillId="38" borderId="28" xfId="0" applyFont="1" applyFill="1" applyBorder="1" applyAlignment="1">
      <alignment/>
    </xf>
    <xf numFmtId="0" fontId="4" fillId="38" borderId="30" xfId="0" applyFont="1" applyFill="1" applyBorder="1" applyAlignment="1">
      <alignment horizontal="right"/>
    </xf>
    <xf numFmtId="0" fontId="6" fillId="38" borderId="29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/>
    </xf>
    <xf numFmtId="0" fontId="4" fillId="40" borderId="36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5" xfId="0" applyFont="1" applyFill="1" applyBorder="1" applyAlignment="1">
      <alignment horizontal="left"/>
    </xf>
    <xf numFmtId="3" fontId="15" fillId="38" borderId="35" xfId="0" applyNumberFormat="1" applyFont="1" applyFill="1" applyBorder="1" applyAlignment="1">
      <alignment horizontal="left"/>
    </xf>
    <xf numFmtId="0" fontId="15" fillId="38" borderId="36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45" xfId="0" applyFont="1" applyFill="1" applyBorder="1" applyAlignment="1">
      <alignment horizontal="right" vertical="center" wrapText="1"/>
    </xf>
    <xf numFmtId="0" fontId="4" fillId="38" borderId="45" xfId="0" applyFont="1" applyFill="1" applyBorder="1" applyAlignment="1">
      <alignment vertical="center" wrapText="1"/>
    </xf>
    <xf numFmtId="0" fontId="4" fillId="38" borderId="46" xfId="0" applyFont="1" applyFill="1" applyBorder="1" applyAlignment="1">
      <alignment vertical="center" wrapText="1"/>
    </xf>
    <xf numFmtId="0" fontId="4" fillId="38" borderId="47" xfId="0" applyFont="1" applyFill="1" applyBorder="1" applyAlignment="1">
      <alignment horizontal="left" vertical="center" wrapText="1"/>
    </xf>
    <xf numFmtId="0" fontId="22" fillId="38" borderId="29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33" borderId="42" xfId="0" applyFont="1" applyFill="1" applyBorder="1" applyAlignment="1">
      <alignment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46" xfId="0" applyFont="1" applyBorder="1" applyAlignment="1" quotePrefix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42" borderId="42" xfId="0" applyFont="1" applyFill="1" applyBorder="1" applyAlignment="1">
      <alignment vertical="center"/>
    </xf>
    <xf numFmtId="0" fontId="23" fillId="0" borderId="48" xfId="0" applyFont="1" applyBorder="1" applyAlignment="1" quotePrefix="1">
      <alignment horizontal="left" vertical="center"/>
    </xf>
    <xf numFmtId="0" fontId="23" fillId="0" borderId="44" xfId="0" applyFont="1" applyBorder="1" applyAlignment="1" quotePrefix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42" borderId="27" xfId="0" applyFont="1" applyFill="1" applyBorder="1" applyAlignment="1">
      <alignment horizontal="center" vertical="center"/>
    </xf>
    <xf numFmtId="0" fontId="5" fillId="0" borderId="27" xfId="0" applyFont="1" applyBorder="1" applyAlignment="1" quotePrefix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42" borderId="46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42" borderId="42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justify"/>
    </xf>
    <xf numFmtId="0" fontId="0" fillId="0" borderId="5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47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46" xfId="0" applyFont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0" fillId="35" borderId="0" xfId="0" applyFont="1" applyFill="1" applyAlignment="1">
      <alignment/>
    </xf>
    <xf numFmtId="9" fontId="18" fillId="0" borderId="53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23" fillId="0" borderId="54" xfId="0" applyFont="1" applyBorder="1" applyAlignment="1">
      <alignment horizontal="center" vertical="center" wrapText="1"/>
    </xf>
    <xf numFmtId="0" fontId="23" fillId="42" borderId="5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198" fontId="18" fillId="0" borderId="15" xfId="48" applyNumberFormat="1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left" vertical="center" wrapText="1"/>
    </xf>
    <xf numFmtId="0" fontId="4" fillId="40" borderId="0" xfId="0" applyFont="1" applyFill="1" applyAlignment="1">
      <alignment/>
    </xf>
    <xf numFmtId="0" fontId="4" fillId="0" borderId="34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9" fontId="18" fillId="0" borderId="56" xfId="56" applyFont="1" applyFill="1" applyBorder="1" applyAlignment="1">
      <alignment horizontal="center" vertical="center" wrapText="1"/>
    </xf>
    <xf numFmtId="198" fontId="18" fillId="0" borderId="16" xfId="48" applyNumberFormat="1" applyFont="1" applyFill="1" applyBorder="1" applyAlignment="1">
      <alignment horizontal="center" vertical="center" wrapText="1"/>
    </xf>
    <xf numFmtId="198" fontId="18" fillId="0" borderId="57" xfId="48" applyNumberFormat="1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98" fontId="18" fillId="0" borderId="58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3" borderId="24" xfId="0" applyFont="1" applyFill="1" applyBorder="1" applyAlignment="1">
      <alignment horizontal="center" vertical="center" wrapText="1"/>
    </xf>
    <xf numFmtId="0" fontId="18" fillId="43" borderId="23" xfId="0" applyFont="1" applyFill="1" applyBorder="1" applyAlignment="1">
      <alignment vertical="center" wrapText="1"/>
    </xf>
    <xf numFmtId="9" fontId="18" fillId="43" borderId="23" xfId="56" applyFont="1" applyFill="1" applyBorder="1" applyAlignment="1">
      <alignment horizontal="center" vertical="center" wrapText="1"/>
    </xf>
    <xf numFmtId="0" fontId="68" fillId="44" borderId="0" xfId="0" applyFont="1" applyFill="1" applyAlignment="1">
      <alignment/>
    </xf>
    <xf numFmtId="0" fontId="68" fillId="0" borderId="0" xfId="0" applyFont="1" applyAlignment="1">
      <alignment/>
    </xf>
    <xf numFmtId="0" fontId="7" fillId="0" borderId="21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59" xfId="53" applyFont="1" applyBorder="1" applyAlignment="1">
      <alignment horizontal="left" vertical="center"/>
      <protection/>
    </xf>
    <xf numFmtId="0" fontId="25" fillId="45" borderId="24" xfId="53" applyFont="1" applyFill="1" applyBorder="1" applyAlignment="1">
      <alignment horizontal="center" vertical="center" wrapText="1"/>
      <protection/>
    </xf>
    <xf numFmtId="0" fontId="25" fillId="45" borderId="23" xfId="53" applyFont="1" applyFill="1" applyBorder="1" applyAlignment="1">
      <alignment horizontal="center" vertical="center" wrapText="1"/>
      <protection/>
    </xf>
    <xf numFmtId="0" fontId="25" fillId="45" borderId="60" xfId="53" applyFont="1" applyFill="1" applyBorder="1" applyAlignment="1">
      <alignment horizontal="center" vertical="center" wrapText="1"/>
      <protection/>
    </xf>
    <xf numFmtId="14" fontId="24" fillId="0" borderId="31" xfId="53" applyNumberFormat="1" applyFont="1" applyFill="1" applyBorder="1" applyAlignment="1">
      <alignment horizontal="center" vertical="center"/>
      <protection/>
    </xf>
    <xf numFmtId="14" fontId="24" fillId="0" borderId="33" xfId="53" applyNumberFormat="1" applyFont="1" applyFill="1" applyBorder="1" applyAlignment="1">
      <alignment horizontal="center" vertical="center"/>
      <protection/>
    </xf>
    <xf numFmtId="14" fontId="24" fillId="0" borderId="32" xfId="53" applyNumberFormat="1" applyFont="1" applyFill="1" applyBorder="1" applyAlignment="1">
      <alignment horizontal="center" vertical="center"/>
      <protection/>
    </xf>
    <xf numFmtId="0" fontId="25" fillId="45" borderId="18" xfId="53" applyFont="1" applyFill="1" applyBorder="1" applyAlignment="1">
      <alignment horizontal="center" vertical="center" wrapText="1"/>
      <protection/>
    </xf>
    <xf numFmtId="0" fontId="25" fillId="45" borderId="16" xfId="53" applyFont="1" applyFill="1" applyBorder="1" applyAlignment="1">
      <alignment horizontal="center" vertical="center" wrapText="1"/>
      <protection/>
    </xf>
    <xf numFmtId="0" fontId="25" fillId="45" borderId="59" xfId="53" applyFont="1" applyFill="1" applyBorder="1" applyAlignment="1">
      <alignment horizontal="center" vertical="center" wrapText="1"/>
      <protection/>
    </xf>
    <xf numFmtId="0" fontId="25" fillId="45" borderId="14" xfId="53" applyFont="1" applyFill="1" applyBorder="1" applyAlignment="1">
      <alignment horizontal="center" vertical="center" wrapText="1"/>
      <protection/>
    </xf>
    <xf numFmtId="0" fontId="25" fillId="45" borderId="13" xfId="53" applyFont="1" applyFill="1" applyBorder="1" applyAlignment="1">
      <alignment horizontal="center" vertical="center" wrapText="1"/>
      <protection/>
    </xf>
    <xf numFmtId="0" fontId="25" fillId="45" borderId="61" xfId="53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1" xfId="53" applyFont="1" applyBorder="1" applyAlignment="1">
      <alignment horizontal="left" vertical="center"/>
      <protection/>
    </xf>
    <xf numFmtId="0" fontId="25" fillId="45" borderId="17" xfId="53" applyFont="1" applyFill="1" applyBorder="1" applyAlignment="1">
      <alignment horizontal="center" vertical="center" wrapText="1"/>
      <protection/>
    </xf>
    <xf numFmtId="0" fontId="25" fillId="45" borderId="15" xfId="53" applyFont="1" applyFill="1" applyBorder="1" applyAlignment="1">
      <alignment horizontal="center" vertical="center" wrapText="1"/>
      <protection/>
    </xf>
    <xf numFmtId="0" fontId="25" fillId="45" borderId="62" xfId="53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2" xfId="53" applyFont="1" applyBorder="1" applyAlignment="1">
      <alignment horizontal="left" vertical="center"/>
      <protection/>
    </xf>
    <xf numFmtId="0" fontId="25" fillId="45" borderId="31" xfId="53" applyFont="1" applyFill="1" applyBorder="1" applyAlignment="1">
      <alignment horizontal="center" vertical="center" wrapText="1"/>
      <protection/>
    </xf>
    <xf numFmtId="0" fontId="25" fillId="45" borderId="33" xfId="53" applyFont="1" applyFill="1" applyBorder="1" applyAlignment="1">
      <alignment horizontal="center" vertical="center" wrapText="1"/>
      <protection/>
    </xf>
    <xf numFmtId="0" fontId="25" fillId="45" borderId="32" xfId="53" applyFont="1" applyFill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left" vertical="center" wrapText="1"/>
      <protection/>
    </xf>
    <xf numFmtId="0" fontId="7" fillId="0" borderId="46" xfId="53" applyFont="1" applyBorder="1" applyAlignment="1">
      <alignment horizontal="left" vertical="center" wrapText="1"/>
      <protection/>
    </xf>
    <xf numFmtId="0" fontId="7" fillId="0" borderId="27" xfId="53" applyFont="1" applyBorder="1" applyAlignment="1">
      <alignment horizontal="left" vertical="center" wrapText="1"/>
      <protection/>
    </xf>
    <xf numFmtId="0" fontId="69" fillId="0" borderId="19" xfId="53" applyFont="1" applyBorder="1" applyAlignment="1">
      <alignment horizontal="left" vertical="center" wrapText="1"/>
      <protection/>
    </xf>
    <xf numFmtId="0" fontId="7" fillId="0" borderId="44" xfId="53" applyFont="1" applyBorder="1" applyAlignment="1">
      <alignment horizontal="left" vertical="center" wrapText="1"/>
      <protection/>
    </xf>
    <xf numFmtId="0" fontId="7" fillId="0" borderId="45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wrapText="1"/>
      <protection/>
    </xf>
    <xf numFmtId="0" fontId="7" fillId="0" borderId="47" xfId="53" applyFont="1" applyBorder="1" applyAlignment="1">
      <alignment horizontal="left"/>
      <protection/>
    </xf>
    <xf numFmtId="0" fontId="7" fillId="0" borderId="25" xfId="53" applyFont="1" applyBorder="1" applyAlignment="1">
      <alignment horizontal="left"/>
      <protection/>
    </xf>
    <xf numFmtId="0" fontId="7" fillId="0" borderId="18" xfId="53" applyFont="1" applyBorder="1" applyAlignment="1">
      <alignment horizontal="left" vertical="center" wrapText="1"/>
      <protection/>
    </xf>
    <xf numFmtId="0" fontId="25" fillId="45" borderId="34" xfId="53" applyFont="1" applyFill="1" applyBorder="1" applyAlignment="1">
      <alignment horizontal="center" vertical="center" wrapText="1"/>
      <protection/>
    </xf>
    <xf numFmtId="0" fontId="25" fillId="45" borderId="35" xfId="53" applyFont="1" applyFill="1" applyBorder="1" applyAlignment="1">
      <alignment horizontal="center" vertical="center" wrapText="1"/>
      <protection/>
    </xf>
    <xf numFmtId="0" fontId="25" fillId="45" borderId="36" xfId="53" applyFont="1" applyFill="1" applyBorder="1" applyAlignment="1">
      <alignment horizontal="center" vertical="center" wrapText="1"/>
      <protection/>
    </xf>
    <xf numFmtId="0" fontId="27" fillId="45" borderId="39" xfId="53" applyFont="1" applyFill="1" applyBorder="1" applyAlignment="1">
      <alignment horizontal="center" vertical="center" wrapText="1"/>
      <protection/>
    </xf>
    <xf numFmtId="0" fontId="27" fillId="45" borderId="10" xfId="53" applyFont="1" applyFill="1" applyBorder="1" applyAlignment="1">
      <alignment horizontal="center" vertical="center" wrapText="1"/>
      <protection/>
    </xf>
    <xf numFmtId="0" fontId="27" fillId="45" borderId="11" xfId="53" applyFont="1" applyFill="1" applyBorder="1" applyAlignment="1">
      <alignment horizontal="center" vertical="center" wrapText="1"/>
      <protection/>
    </xf>
    <xf numFmtId="0" fontId="27" fillId="45" borderId="34" xfId="53" applyFont="1" applyFill="1" applyBorder="1" applyAlignment="1">
      <alignment horizontal="center" vertical="center" wrapText="1"/>
      <protection/>
    </xf>
    <xf numFmtId="0" fontId="27" fillId="45" borderId="35" xfId="53" applyFont="1" applyFill="1" applyBorder="1" applyAlignment="1">
      <alignment horizontal="center" vertical="center" wrapText="1"/>
      <protection/>
    </xf>
    <xf numFmtId="0" fontId="27" fillId="45" borderId="36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25" fillId="45" borderId="57" xfId="53" applyFont="1" applyFill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/>
      <protection/>
    </xf>
    <xf numFmtId="0" fontId="25" fillId="45" borderId="58" xfId="53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wrapText="1"/>
      <protection/>
    </xf>
    <xf numFmtId="0" fontId="7" fillId="0" borderId="35" xfId="53" applyFont="1" applyBorder="1" applyAlignment="1">
      <alignment horizontal="left" wrapText="1"/>
      <protection/>
    </xf>
    <xf numFmtId="0" fontId="7" fillId="0" borderId="36" xfId="53" applyFont="1" applyBorder="1" applyAlignment="1">
      <alignment horizontal="left" wrapText="1"/>
      <protection/>
    </xf>
    <xf numFmtId="0" fontId="7" fillId="45" borderId="33" xfId="53" applyFont="1" applyFill="1" applyBorder="1">
      <alignment/>
      <protection/>
    </xf>
    <xf numFmtId="0" fontId="7" fillId="45" borderId="32" xfId="53" applyFont="1" applyFill="1" applyBorder="1">
      <alignment/>
      <protection/>
    </xf>
    <xf numFmtId="0" fontId="25" fillId="45" borderId="63" xfId="53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vertical="center" wrapText="1"/>
      <protection/>
    </xf>
    <xf numFmtId="0" fontId="7" fillId="0" borderId="35" xfId="53" applyFont="1" applyBorder="1" applyAlignment="1">
      <alignment horizontal="left" vertical="center" wrapText="1"/>
      <protection/>
    </xf>
    <xf numFmtId="0" fontId="7" fillId="0" borderId="36" xfId="53" applyFont="1" applyBorder="1" applyAlignment="1">
      <alignment horizontal="left" vertical="center" wrapText="1"/>
      <protection/>
    </xf>
    <xf numFmtId="0" fontId="7" fillId="0" borderId="31" xfId="53" applyFont="1" applyBorder="1" applyAlignment="1">
      <alignment horizontal="left"/>
      <protection/>
    </xf>
    <xf numFmtId="0" fontId="7" fillId="0" borderId="33" xfId="53" applyFont="1" applyBorder="1" applyAlignment="1">
      <alignment horizontal="left"/>
      <protection/>
    </xf>
    <xf numFmtId="0" fontId="7" fillId="0" borderId="32" xfId="53" applyFont="1" applyBorder="1" applyAlignment="1">
      <alignment horizontal="left"/>
      <protection/>
    </xf>
    <xf numFmtId="0" fontId="7" fillId="0" borderId="34" xfId="53" applyFont="1" applyBorder="1" applyAlignment="1">
      <alignment horizontal="left" vertical="top" wrapText="1"/>
      <protection/>
    </xf>
    <xf numFmtId="0" fontId="7" fillId="0" borderId="35" xfId="53" applyFont="1" applyBorder="1" applyAlignment="1">
      <alignment horizontal="left" vertical="top" wrapText="1"/>
      <protection/>
    </xf>
    <xf numFmtId="0" fontId="7" fillId="0" borderId="36" xfId="53" applyFont="1" applyBorder="1" applyAlignment="1">
      <alignment horizontal="left" vertical="top" wrapText="1"/>
      <protection/>
    </xf>
    <xf numFmtId="0" fontId="7" fillId="0" borderId="39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34" xfId="54" applyFont="1" applyBorder="1" applyAlignment="1">
      <alignment horizontal="center"/>
      <protection/>
    </xf>
    <xf numFmtId="0" fontId="7" fillId="0" borderId="36" xfId="54" applyFont="1" applyBorder="1" applyAlignment="1">
      <alignment horizontal="center"/>
      <protection/>
    </xf>
    <xf numFmtId="0" fontId="22" fillId="0" borderId="39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34" xfId="54" applyFont="1" applyBorder="1" applyAlignment="1">
      <alignment horizontal="center" vertical="center" wrapText="1"/>
      <protection/>
    </xf>
    <xf numFmtId="0" fontId="22" fillId="0" borderId="35" xfId="54" applyFont="1" applyBorder="1" applyAlignment="1">
      <alignment horizontal="center" vertical="center" wrapText="1"/>
      <protection/>
    </xf>
    <xf numFmtId="0" fontId="22" fillId="0" borderId="36" xfId="54" applyFont="1" applyBorder="1" applyAlignment="1">
      <alignment horizontal="center" vertical="center" wrapText="1"/>
      <protection/>
    </xf>
    <xf numFmtId="0" fontId="19" fillId="46" borderId="51" xfId="0" applyFont="1" applyFill="1" applyBorder="1" applyAlignment="1">
      <alignment horizontal="center" vertical="center" wrapText="1"/>
    </xf>
    <xf numFmtId="0" fontId="19" fillId="46" borderId="49" xfId="0" applyFont="1" applyFill="1" applyBorder="1" applyAlignment="1">
      <alignment horizontal="center" vertical="center" wrapText="1"/>
    </xf>
    <xf numFmtId="0" fontId="19" fillId="46" borderId="50" xfId="0" applyFont="1" applyFill="1" applyBorder="1" applyAlignment="1">
      <alignment horizontal="center" vertical="center" wrapText="1"/>
    </xf>
    <xf numFmtId="0" fontId="19" fillId="46" borderId="34" xfId="0" applyFont="1" applyFill="1" applyBorder="1" applyAlignment="1">
      <alignment horizontal="center" vertical="center" wrapText="1"/>
    </xf>
    <xf numFmtId="0" fontId="19" fillId="46" borderId="35" xfId="0" applyFont="1" applyFill="1" applyBorder="1" applyAlignment="1">
      <alignment horizontal="center" vertical="center" wrapText="1"/>
    </xf>
    <xf numFmtId="0" fontId="19" fillId="46" borderId="36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57" xfId="56" applyNumberFormat="1" applyFont="1" applyFill="1" applyBorder="1" applyAlignment="1">
      <alignment horizontal="center" vertical="center" wrapText="1"/>
    </xf>
    <xf numFmtId="0" fontId="18" fillId="0" borderId="26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 wrapText="1"/>
    </xf>
    <xf numFmtId="0" fontId="18" fillId="0" borderId="62" xfId="56" applyNumberFormat="1" applyFont="1" applyFill="1" applyBorder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59" xfId="56" applyNumberFormat="1" applyFont="1" applyFill="1" applyBorder="1" applyAlignment="1">
      <alignment horizontal="center" vertical="center" wrapText="1"/>
    </xf>
    <xf numFmtId="0" fontId="18" fillId="0" borderId="58" xfId="56" applyNumberFormat="1" applyFont="1" applyFill="1" applyBorder="1" applyAlignment="1">
      <alignment horizontal="center" vertical="center" wrapText="1"/>
    </xf>
    <xf numFmtId="0" fontId="18" fillId="0" borderId="27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1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1" borderId="38" xfId="0" applyFont="1" applyFill="1" applyBorder="1" applyAlignment="1">
      <alignment horizontal="center" vertical="center"/>
    </xf>
    <xf numFmtId="0" fontId="18" fillId="1" borderId="46" xfId="0" applyFont="1" applyFill="1" applyBorder="1" applyAlignment="1">
      <alignment horizontal="center" vertical="center"/>
    </xf>
    <xf numFmtId="0" fontId="18" fillId="1" borderId="27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6" xfId="0" applyFont="1" applyFill="1" applyBorder="1" applyAlignment="1">
      <alignment horizontal="left" vertical="center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0" xfId="0" applyNumberFormat="1" applyFont="1" applyFill="1" applyBorder="1" applyAlignment="1">
      <alignment horizontal="center" vertical="center"/>
    </xf>
    <xf numFmtId="0" fontId="18" fillId="1" borderId="33" xfId="0" applyFont="1" applyFill="1" applyBorder="1" applyAlignment="1">
      <alignment horizontal="center" vertical="center"/>
    </xf>
    <xf numFmtId="0" fontId="18" fillId="1" borderId="32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left" vertical="center"/>
    </xf>
    <xf numFmtId="0" fontId="16" fillId="34" borderId="33" xfId="0" applyFont="1" applyFill="1" applyBorder="1" applyAlignment="1">
      <alignment horizontal="left" vertical="center"/>
    </xf>
    <xf numFmtId="0" fontId="16" fillId="34" borderId="32" xfId="0" applyFont="1" applyFill="1" applyBorder="1" applyAlignment="1">
      <alignment horizontal="left" vertical="center"/>
    </xf>
    <xf numFmtId="0" fontId="18" fillId="43" borderId="23" xfId="56" applyNumberFormat="1" applyFont="1" applyFill="1" applyBorder="1" applyAlignment="1">
      <alignment horizontal="center" vertical="center" wrapText="1"/>
    </xf>
    <xf numFmtId="0" fontId="18" fillId="43" borderId="60" xfId="56" applyNumberFormat="1" applyFont="1" applyFill="1" applyBorder="1" applyAlignment="1">
      <alignment horizontal="center" vertical="center" wrapText="1"/>
    </xf>
    <xf numFmtId="0" fontId="19" fillId="1" borderId="31" xfId="0" applyFont="1" applyFill="1" applyBorder="1" applyAlignment="1">
      <alignment horizontal="center" vertical="center" wrapText="1"/>
    </xf>
    <xf numFmtId="0" fontId="19" fillId="1" borderId="33" xfId="0" applyFont="1" applyFill="1" applyBorder="1" applyAlignment="1">
      <alignment horizontal="center" vertical="center" wrapText="1"/>
    </xf>
    <xf numFmtId="0" fontId="19" fillId="1" borderId="32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34" xfId="0" applyFont="1" applyFill="1" applyBorder="1" applyAlignment="1">
      <alignment horizontal="left" vertical="center" wrapText="1"/>
    </xf>
    <xf numFmtId="0" fontId="0" fillId="38" borderId="35" xfId="0" applyFont="1" applyFill="1" applyBorder="1" applyAlignment="1">
      <alignment horizontal="left" vertical="center" wrapText="1"/>
    </xf>
    <xf numFmtId="0" fontId="0" fillId="38" borderId="36" xfId="0" applyFont="1" applyFill="1" applyBorder="1" applyAlignment="1">
      <alignment horizontal="left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 wrapText="1"/>
    </xf>
    <xf numFmtId="14" fontId="9" fillId="0" borderId="31" xfId="0" applyNumberFormat="1" applyFont="1" applyFill="1" applyBorder="1" applyAlignment="1">
      <alignment horizontal="center"/>
    </xf>
    <xf numFmtId="14" fontId="9" fillId="0" borderId="33" xfId="0" applyNumberFormat="1" applyFont="1" applyFill="1" applyBorder="1" applyAlignment="1">
      <alignment horizontal="center"/>
    </xf>
    <xf numFmtId="14" fontId="9" fillId="0" borderId="32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left" vertical="center"/>
    </xf>
    <xf numFmtId="0" fontId="0" fillId="38" borderId="39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17" fillId="37" borderId="31" xfId="0" applyFont="1" applyFill="1" applyBorder="1" applyAlignment="1">
      <alignment horizontal="center" vertical="center" wrapText="1"/>
    </xf>
    <xf numFmtId="0" fontId="17" fillId="37" borderId="32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1" fillId="46" borderId="35" xfId="0" applyFont="1" applyFill="1" applyBorder="1" applyAlignment="1">
      <alignment horizontal="center" vertical="center"/>
    </xf>
    <xf numFmtId="0" fontId="1" fillId="46" borderId="36" xfId="0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2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46" borderId="35" xfId="0" applyFont="1" applyFill="1" applyBorder="1" applyAlignment="1">
      <alignment horizontal="center" vertical="center"/>
    </xf>
    <xf numFmtId="0" fontId="0" fillId="46" borderId="36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6" borderId="33" xfId="0" applyFont="1" applyFill="1" applyBorder="1" applyAlignment="1">
      <alignment horizontal="center" vertical="center" wrapText="1"/>
    </xf>
    <xf numFmtId="0" fontId="0" fillId="46" borderId="3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45" xfId="0" applyFont="1" applyBorder="1" applyAlignment="1" quotePrefix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3" fillId="0" borderId="66" xfId="0" applyFont="1" applyBorder="1" applyAlignment="1">
      <alignment horizontal="left" vertical="center" wrapText="1"/>
    </xf>
    <xf numFmtId="0" fontId="23" fillId="0" borderId="67" xfId="0" applyFont="1" applyBorder="1" applyAlignment="1">
      <alignment horizontal="left" vertical="center" wrapText="1"/>
    </xf>
    <xf numFmtId="0" fontId="23" fillId="46" borderId="51" xfId="0" applyFont="1" applyFill="1" applyBorder="1" applyAlignment="1">
      <alignment horizontal="center" vertical="center" wrapText="1"/>
    </xf>
    <xf numFmtId="0" fontId="23" fillId="46" borderId="49" xfId="0" applyFont="1" applyFill="1" applyBorder="1" applyAlignment="1">
      <alignment horizontal="center" vertical="center" wrapText="1"/>
    </xf>
    <xf numFmtId="0" fontId="23" fillId="46" borderId="50" xfId="0" applyFont="1" applyFill="1" applyBorder="1" applyAlignment="1">
      <alignment horizontal="center" vertical="center" wrapText="1"/>
    </xf>
    <xf numFmtId="0" fontId="23" fillId="46" borderId="34" xfId="0" applyFont="1" applyFill="1" applyBorder="1" applyAlignment="1">
      <alignment horizontal="center" vertical="center" wrapText="1"/>
    </xf>
    <xf numFmtId="0" fontId="23" fillId="46" borderId="35" xfId="0" applyFont="1" applyFill="1" applyBorder="1" applyAlignment="1">
      <alignment horizontal="center" vertical="center" wrapText="1"/>
    </xf>
    <xf numFmtId="0" fontId="23" fillId="46" borderId="36" xfId="0" applyFont="1" applyFill="1" applyBorder="1" applyAlignment="1">
      <alignment horizontal="center" vertical="center" wrapText="1"/>
    </xf>
    <xf numFmtId="0" fontId="4" fillId="42" borderId="46" xfId="0" applyFont="1" applyFill="1" applyBorder="1" applyAlignment="1">
      <alignment horizontal="left" vertical="center"/>
    </xf>
    <xf numFmtId="0" fontId="4" fillId="42" borderId="27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 quotePrefix="1">
      <alignment horizontal="left" vertical="center" wrapText="1"/>
    </xf>
    <xf numFmtId="0" fontId="4" fillId="0" borderId="27" xfId="0" applyFont="1" applyBorder="1" applyAlignment="1" quotePrefix="1">
      <alignment horizontal="left" vertical="center" wrapText="1"/>
    </xf>
    <xf numFmtId="0" fontId="4" fillId="0" borderId="25" xfId="0" applyFont="1" applyBorder="1" applyAlignment="1" quotePrefix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4" xfId="0" applyFont="1" applyBorder="1" applyAlignment="1" quotePrefix="1">
      <alignment horizontal="center" vertical="center" wrapText="1"/>
    </xf>
    <xf numFmtId="0" fontId="23" fillId="0" borderId="26" xfId="0" applyFont="1" applyBorder="1" applyAlignment="1" quotePrefix="1">
      <alignment horizontal="center" vertical="center" wrapText="1"/>
    </xf>
    <xf numFmtId="0" fontId="70" fillId="38" borderId="22" xfId="0" applyFont="1" applyFill="1" applyBorder="1" applyAlignment="1">
      <alignment horizontal="left" vertical="justify"/>
    </xf>
    <xf numFmtId="0" fontId="70" fillId="38" borderId="0" xfId="0" applyFont="1" applyFill="1" applyBorder="1" applyAlignment="1">
      <alignment horizontal="left" vertical="justify"/>
    </xf>
    <xf numFmtId="0" fontId="70" fillId="38" borderId="12" xfId="0" applyFont="1" applyFill="1" applyBorder="1" applyAlignment="1">
      <alignment horizontal="left" vertical="justify"/>
    </xf>
    <xf numFmtId="0" fontId="4" fillId="47" borderId="34" xfId="0" applyFont="1" applyFill="1" applyBorder="1" applyAlignment="1">
      <alignment horizontal="center"/>
    </xf>
    <xf numFmtId="0" fontId="4" fillId="47" borderId="35" xfId="0" applyFont="1" applyFill="1" applyBorder="1" applyAlignment="1">
      <alignment horizontal="center"/>
    </xf>
    <xf numFmtId="0" fontId="4" fillId="47" borderId="36" xfId="0" applyFont="1" applyFill="1" applyBorder="1" applyAlignment="1">
      <alignment horizontal="center"/>
    </xf>
    <xf numFmtId="0" fontId="23" fillId="0" borderId="57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39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4" xfId="0" applyFont="1" applyBorder="1" applyAlignment="1" quotePrefix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48" borderId="38" xfId="0" applyFont="1" applyFill="1" applyBorder="1" applyAlignment="1">
      <alignment horizontal="center" vertical="center" wrapText="1"/>
    </xf>
    <xf numFmtId="0" fontId="23" fillId="48" borderId="46" xfId="0" applyFont="1" applyFill="1" applyBorder="1" applyAlignment="1">
      <alignment horizontal="center" vertical="center" wrapText="1"/>
    </xf>
    <xf numFmtId="0" fontId="23" fillId="48" borderId="27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23" fillId="46" borderId="51" xfId="0" applyFont="1" applyFill="1" applyBorder="1" applyAlignment="1">
      <alignment horizontal="center" vertical="center"/>
    </xf>
    <xf numFmtId="0" fontId="23" fillId="46" borderId="49" xfId="0" applyFont="1" applyFill="1" applyBorder="1" applyAlignment="1">
      <alignment horizontal="center" vertical="center"/>
    </xf>
    <xf numFmtId="0" fontId="23" fillId="46" borderId="50" xfId="0" applyFont="1" applyFill="1" applyBorder="1" applyAlignment="1">
      <alignment horizontal="center" vertical="center"/>
    </xf>
    <xf numFmtId="0" fontId="23" fillId="46" borderId="34" xfId="0" applyFont="1" applyFill="1" applyBorder="1" applyAlignment="1">
      <alignment horizontal="center" vertical="center"/>
    </xf>
    <xf numFmtId="0" fontId="23" fillId="46" borderId="35" xfId="0" applyFont="1" applyFill="1" applyBorder="1" applyAlignment="1">
      <alignment horizontal="center" vertical="center"/>
    </xf>
    <xf numFmtId="0" fontId="23" fillId="46" borderId="36" xfId="0" applyFont="1" applyFill="1" applyBorder="1" applyAlignment="1">
      <alignment horizontal="center" vertical="center"/>
    </xf>
    <xf numFmtId="0" fontId="23" fillId="0" borderId="38" xfId="0" applyFont="1" applyBorder="1" applyAlignment="1" quotePrefix="1">
      <alignment horizontal="center" vertical="center" wrapText="1"/>
    </xf>
    <xf numFmtId="0" fontId="23" fillId="0" borderId="27" xfId="0" applyFont="1" applyBorder="1" applyAlignment="1" quotePrefix="1">
      <alignment horizontal="center" vertical="center" wrapText="1"/>
    </xf>
    <xf numFmtId="14" fontId="9" fillId="0" borderId="31" xfId="0" applyNumberFormat="1" applyFont="1" applyFill="1" applyBorder="1" applyAlignment="1">
      <alignment horizontal="center" vertical="center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0" fontId="14" fillId="0" borderId="4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7" fillId="37" borderId="31" xfId="0" applyFont="1" applyFill="1" applyBorder="1" applyAlignment="1">
      <alignment horizontal="center" wrapText="1"/>
    </xf>
    <xf numFmtId="0" fontId="17" fillId="37" borderId="33" xfId="0" applyFont="1" applyFill="1" applyBorder="1" applyAlignment="1">
      <alignment horizontal="center" wrapText="1"/>
    </xf>
    <xf numFmtId="0" fontId="17" fillId="37" borderId="32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90" zoomScaleNormal="90" zoomScalePageLayoutView="0" workbookViewId="0" topLeftCell="A1">
      <selection activeCell="A11" sqref="A11:K11"/>
    </sheetView>
  </sheetViews>
  <sheetFormatPr defaultColWidth="11.00390625" defaultRowHeight="14.25"/>
  <cols>
    <col min="1" max="1" width="8.625" style="375" customWidth="1"/>
    <col min="2" max="2" width="8.125" style="375" customWidth="1"/>
    <col min="3" max="11" width="11.00390625" style="375" customWidth="1"/>
    <col min="12" max="29" width="11.00390625" style="374" customWidth="1"/>
    <col min="30" max="16384" width="11.00390625" style="375" customWidth="1"/>
  </cols>
  <sheetData>
    <row r="1" spans="1:11" ht="11.25">
      <c r="A1" s="443"/>
      <c r="B1" s="444"/>
      <c r="C1" s="449" t="s">
        <v>223</v>
      </c>
      <c r="D1" s="450"/>
      <c r="E1" s="450"/>
      <c r="F1" s="450"/>
      <c r="G1" s="450"/>
      <c r="H1" s="450"/>
      <c r="I1" s="451"/>
      <c r="J1" s="449" t="s">
        <v>275</v>
      </c>
      <c r="K1" s="451"/>
    </row>
    <row r="2" spans="1:11" ht="12" thickBot="1">
      <c r="A2" s="445"/>
      <c r="B2" s="446"/>
      <c r="C2" s="452"/>
      <c r="D2" s="453"/>
      <c r="E2" s="453"/>
      <c r="F2" s="453"/>
      <c r="G2" s="453"/>
      <c r="H2" s="453"/>
      <c r="I2" s="454"/>
      <c r="J2" s="455"/>
      <c r="K2" s="457"/>
    </row>
    <row r="3" spans="1:11" ht="11.25">
      <c r="A3" s="445"/>
      <c r="B3" s="446"/>
      <c r="C3" s="452"/>
      <c r="D3" s="453"/>
      <c r="E3" s="453"/>
      <c r="F3" s="453"/>
      <c r="G3" s="453"/>
      <c r="H3" s="453"/>
      <c r="I3" s="454"/>
      <c r="J3" s="449" t="s">
        <v>224</v>
      </c>
      <c r="K3" s="451"/>
    </row>
    <row r="4" spans="1:11" ht="12" thickBot="1">
      <c r="A4" s="447"/>
      <c r="B4" s="448"/>
      <c r="C4" s="455"/>
      <c r="D4" s="456"/>
      <c r="E4" s="456"/>
      <c r="F4" s="456"/>
      <c r="G4" s="456"/>
      <c r="H4" s="456"/>
      <c r="I4" s="457"/>
      <c r="J4" s="455"/>
      <c r="K4" s="457"/>
    </row>
    <row r="5" spans="1:11" ht="24.75" customHeight="1" thickBot="1">
      <c r="A5" s="400" t="s">
        <v>225</v>
      </c>
      <c r="B5" s="401"/>
      <c r="C5" s="401"/>
      <c r="D5" s="401"/>
      <c r="E5" s="401"/>
      <c r="F5" s="401"/>
      <c r="G5" s="401"/>
      <c r="H5" s="401"/>
      <c r="I5" s="401"/>
      <c r="J5" s="401"/>
      <c r="K5" s="402"/>
    </row>
    <row r="6" spans="1:11" ht="24.75" customHeight="1" thickBot="1">
      <c r="A6" s="400" t="s">
        <v>226</v>
      </c>
      <c r="B6" s="401"/>
      <c r="C6" s="401"/>
      <c r="D6" s="401"/>
      <c r="E6" s="401"/>
      <c r="F6" s="401"/>
      <c r="G6" s="401"/>
      <c r="H6" s="401"/>
      <c r="I6" s="401"/>
      <c r="J6" s="401"/>
      <c r="K6" s="402"/>
    </row>
    <row r="7" spans="1:11" ht="69.75" customHeight="1" thickBot="1">
      <c r="A7" s="434" t="s">
        <v>276</v>
      </c>
      <c r="B7" s="435"/>
      <c r="C7" s="435"/>
      <c r="D7" s="435"/>
      <c r="E7" s="435"/>
      <c r="F7" s="435"/>
      <c r="G7" s="435"/>
      <c r="H7" s="435"/>
      <c r="I7" s="435"/>
      <c r="J7" s="435"/>
      <c r="K7" s="436"/>
    </row>
    <row r="8" spans="1:11" ht="24.75" customHeight="1" thickBot="1">
      <c r="A8" s="400" t="s">
        <v>227</v>
      </c>
      <c r="B8" s="401"/>
      <c r="C8" s="401"/>
      <c r="D8" s="401"/>
      <c r="E8" s="401"/>
      <c r="F8" s="401"/>
      <c r="G8" s="401"/>
      <c r="H8" s="401"/>
      <c r="I8" s="401"/>
      <c r="J8" s="401"/>
      <c r="K8" s="402"/>
    </row>
    <row r="9" spans="1:11" ht="19.5" customHeight="1" thickBot="1">
      <c r="A9" s="437" t="s">
        <v>228</v>
      </c>
      <c r="B9" s="438"/>
      <c r="C9" s="438"/>
      <c r="D9" s="438"/>
      <c r="E9" s="438"/>
      <c r="F9" s="438"/>
      <c r="G9" s="438"/>
      <c r="H9" s="438"/>
      <c r="I9" s="438"/>
      <c r="J9" s="438"/>
      <c r="K9" s="439"/>
    </row>
    <row r="10" spans="1:11" ht="24.75" customHeight="1" thickBot="1">
      <c r="A10" s="400" t="s">
        <v>229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2"/>
    </row>
    <row r="11" spans="1:11" ht="19.5" customHeight="1" thickBot="1">
      <c r="A11" s="440" t="s">
        <v>230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2"/>
    </row>
    <row r="12" spans="1:11" ht="24.75" customHeight="1" thickBot="1">
      <c r="A12" s="400" t="s">
        <v>231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2"/>
    </row>
    <row r="13" spans="1:11" ht="24.75" customHeight="1" thickBot="1">
      <c r="A13" s="428" t="s">
        <v>277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30"/>
    </row>
    <row r="14" spans="1:11" ht="24.75" customHeight="1" thickBot="1">
      <c r="A14" s="400" t="s">
        <v>232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2"/>
    </row>
    <row r="15" spans="1:11" ht="24.75" customHeight="1" thickBot="1">
      <c r="A15" s="428" t="s">
        <v>278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30"/>
    </row>
    <row r="16" spans="1:11" ht="24.75" customHeight="1" thickBot="1">
      <c r="A16" s="400" t="s">
        <v>233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2"/>
    </row>
    <row r="17" spans="1:11" ht="34.5" customHeight="1">
      <c r="A17" s="388" t="s">
        <v>234</v>
      </c>
      <c r="B17" s="389"/>
      <c r="C17" s="433"/>
      <c r="D17" s="423" t="s">
        <v>274</v>
      </c>
      <c r="E17" s="392"/>
      <c r="F17" s="392"/>
      <c r="G17" s="392"/>
      <c r="H17" s="392"/>
      <c r="I17" s="392"/>
      <c r="J17" s="392"/>
      <c r="K17" s="393"/>
    </row>
    <row r="18" spans="1:11" ht="24.75" customHeight="1">
      <c r="A18" s="394" t="s">
        <v>235</v>
      </c>
      <c r="B18" s="395"/>
      <c r="C18" s="424"/>
      <c r="D18" s="426" t="s">
        <v>279</v>
      </c>
      <c r="E18" s="398"/>
      <c r="F18" s="398"/>
      <c r="G18" s="398"/>
      <c r="H18" s="398"/>
      <c r="I18" s="398"/>
      <c r="J18" s="398"/>
      <c r="K18" s="399"/>
    </row>
    <row r="19" spans="1:11" ht="60" customHeight="1">
      <c r="A19" s="394" t="s">
        <v>236</v>
      </c>
      <c r="B19" s="395"/>
      <c r="C19" s="424"/>
      <c r="D19" s="425" t="s">
        <v>280</v>
      </c>
      <c r="E19" s="398"/>
      <c r="F19" s="398"/>
      <c r="G19" s="398"/>
      <c r="H19" s="398"/>
      <c r="I19" s="398"/>
      <c r="J19" s="398"/>
      <c r="K19" s="399"/>
    </row>
    <row r="20" spans="1:11" ht="24.75" customHeight="1">
      <c r="A20" s="394" t="s">
        <v>237</v>
      </c>
      <c r="B20" s="395"/>
      <c r="C20" s="424"/>
      <c r="D20" s="426" t="s">
        <v>281</v>
      </c>
      <c r="E20" s="398"/>
      <c r="F20" s="398"/>
      <c r="G20" s="398"/>
      <c r="H20" s="398"/>
      <c r="I20" s="398"/>
      <c r="J20" s="398"/>
      <c r="K20" s="399"/>
    </row>
    <row r="21" spans="1:11" ht="24.75" customHeight="1" thickBot="1">
      <c r="A21" s="385" t="s">
        <v>238</v>
      </c>
      <c r="B21" s="386"/>
      <c r="C21" s="427"/>
      <c r="D21" s="413" t="s">
        <v>282</v>
      </c>
      <c r="E21" s="377"/>
      <c r="F21" s="377"/>
      <c r="G21" s="377"/>
      <c r="H21" s="377"/>
      <c r="I21" s="377"/>
      <c r="J21" s="377"/>
      <c r="K21" s="378"/>
    </row>
    <row r="22" spans="1:11" ht="24.75" customHeight="1">
      <c r="A22" s="417" t="s">
        <v>239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9"/>
    </row>
    <row r="23" spans="1:11" ht="24.75" customHeight="1" thickBot="1">
      <c r="A23" s="420"/>
      <c r="B23" s="421"/>
      <c r="C23" s="421"/>
      <c r="D23" s="421"/>
      <c r="E23" s="421"/>
      <c r="F23" s="421"/>
      <c r="G23" s="421"/>
      <c r="H23" s="421"/>
      <c r="I23" s="421"/>
      <c r="J23" s="421"/>
      <c r="K23" s="422"/>
    </row>
    <row r="24" spans="1:11" ht="24.75" customHeight="1" thickBot="1">
      <c r="A24" s="400" t="s">
        <v>244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2"/>
    </row>
    <row r="25" spans="1:11" ht="49.5" customHeight="1">
      <c r="A25" s="388" t="s">
        <v>236</v>
      </c>
      <c r="B25" s="389"/>
      <c r="C25" s="390"/>
      <c r="D25" s="423" t="s">
        <v>283</v>
      </c>
      <c r="E25" s="392"/>
      <c r="F25" s="392"/>
      <c r="G25" s="392"/>
      <c r="H25" s="392"/>
      <c r="I25" s="392"/>
      <c r="J25" s="392"/>
      <c r="K25" s="393"/>
    </row>
    <row r="26" spans="1:11" ht="24.75" customHeight="1">
      <c r="A26" s="394" t="s">
        <v>240</v>
      </c>
      <c r="B26" s="395"/>
      <c r="C26" s="396"/>
      <c r="D26" s="407" t="s">
        <v>284</v>
      </c>
      <c r="E26" s="408"/>
      <c r="F26" s="408"/>
      <c r="G26" s="408"/>
      <c r="H26" s="408"/>
      <c r="I26" s="408"/>
      <c r="J26" s="408"/>
      <c r="K26" s="409"/>
    </row>
    <row r="27" spans="1:11" ht="24.75" customHeight="1">
      <c r="A27" s="394" t="s">
        <v>238</v>
      </c>
      <c r="B27" s="395"/>
      <c r="C27" s="396"/>
      <c r="D27" s="407" t="s">
        <v>285</v>
      </c>
      <c r="E27" s="408"/>
      <c r="F27" s="408"/>
      <c r="G27" s="408"/>
      <c r="H27" s="408"/>
      <c r="I27" s="408"/>
      <c r="J27" s="408"/>
      <c r="K27" s="409"/>
    </row>
    <row r="28" spans="1:11" ht="39.75" customHeight="1" thickBot="1">
      <c r="A28" s="385" t="s">
        <v>241</v>
      </c>
      <c r="B28" s="386"/>
      <c r="C28" s="387"/>
      <c r="D28" s="413" t="s">
        <v>286</v>
      </c>
      <c r="E28" s="377"/>
      <c r="F28" s="377"/>
      <c r="G28" s="377"/>
      <c r="H28" s="377"/>
      <c r="I28" s="377"/>
      <c r="J28" s="377"/>
      <c r="K28" s="378"/>
    </row>
    <row r="29" spans="1:11" ht="24.75" customHeight="1" thickBot="1">
      <c r="A29" s="414" t="s">
        <v>287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6"/>
    </row>
    <row r="30" spans="1:11" ht="24.75" customHeight="1" thickBot="1">
      <c r="A30" s="400" t="s">
        <v>288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2"/>
    </row>
    <row r="31" spans="1:11" ht="64.5" customHeight="1">
      <c r="A31" s="394" t="s">
        <v>236</v>
      </c>
      <c r="B31" s="395"/>
      <c r="C31" s="396"/>
      <c r="D31" s="410" t="s">
        <v>289</v>
      </c>
      <c r="E31" s="411"/>
      <c r="F31" s="411"/>
      <c r="G31" s="411"/>
      <c r="H31" s="411"/>
      <c r="I31" s="411"/>
      <c r="J31" s="411"/>
      <c r="K31" s="412"/>
    </row>
    <row r="32" spans="1:11" ht="39.75" customHeight="1">
      <c r="A32" s="394" t="s">
        <v>240</v>
      </c>
      <c r="B32" s="395"/>
      <c r="C32" s="396"/>
      <c r="D32" s="397" t="s">
        <v>290</v>
      </c>
      <c r="E32" s="398"/>
      <c r="F32" s="398"/>
      <c r="G32" s="398"/>
      <c r="H32" s="398"/>
      <c r="I32" s="398"/>
      <c r="J32" s="398"/>
      <c r="K32" s="399"/>
    </row>
    <row r="33" spans="1:11" ht="39.75" customHeight="1" thickBot="1">
      <c r="A33" s="385" t="s">
        <v>238</v>
      </c>
      <c r="B33" s="386"/>
      <c r="C33" s="387"/>
      <c r="D33" s="376" t="s">
        <v>291</v>
      </c>
      <c r="E33" s="377"/>
      <c r="F33" s="377"/>
      <c r="G33" s="377"/>
      <c r="H33" s="377"/>
      <c r="I33" s="377"/>
      <c r="J33" s="377"/>
      <c r="K33" s="378"/>
    </row>
    <row r="34" spans="1:11" ht="24.75" customHeight="1" thickBot="1">
      <c r="A34" s="400" t="s">
        <v>292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2"/>
    </row>
    <row r="35" spans="1:11" ht="64.5" customHeight="1">
      <c r="A35" s="388" t="s">
        <v>236</v>
      </c>
      <c r="B35" s="389"/>
      <c r="C35" s="390"/>
      <c r="D35" s="406" t="s">
        <v>293</v>
      </c>
      <c r="E35" s="392"/>
      <c r="F35" s="392"/>
      <c r="G35" s="392"/>
      <c r="H35" s="392"/>
      <c r="I35" s="392"/>
      <c r="J35" s="392"/>
      <c r="K35" s="393"/>
    </row>
    <row r="36" spans="1:11" ht="39.75" customHeight="1">
      <c r="A36" s="394" t="s">
        <v>240</v>
      </c>
      <c r="B36" s="395"/>
      <c r="C36" s="396"/>
      <c r="D36" s="397" t="s">
        <v>294</v>
      </c>
      <c r="E36" s="398"/>
      <c r="F36" s="398"/>
      <c r="G36" s="398"/>
      <c r="H36" s="398"/>
      <c r="I36" s="398"/>
      <c r="J36" s="398"/>
      <c r="K36" s="399"/>
    </row>
    <row r="37" spans="1:11" ht="39.75" customHeight="1" thickBot="1">
      <c r="A37" s="385" t="s">
        <v>238</v>
      </c>
      <c r="B37" s="386"/>
      <c r="C37" s="387"/>
      <c r="D37" s="376" t="s">
        <v>295</v>
      </c>
      <c r="E37" s="377"/>
      <c r="F37" s="377"/>
      <c r="G37" s="377"/>
      <c r="H37" s="377"/>
      <c r="I37" s="377"/>
      <c r="J37" s="377"/>
      <c r="K37" s="378"/>
    </row>
    <row r="38" spans="1:11" ht="24.75" customHeight="1" thickBot="1">
      <c r="A38" s="400" t="s">
        <v>296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2"/>
    </row>
    <row r="39" spans="1:11" ht="30" customHeight="1">
      <c r="A39" s="388" t="s">
        <v>242</v>
      </c>
      <c r="B39" s="389"/>
      <c r="C39" s="390"/>
      <c r="D39" s="397" t="s">
        <v>297</v>
      </c>
      <c r="E39" s="398"/>
      <c r="F39" s="398"/>
      <c r="G39" s="398"/>
      <c r="H39" s="398"/>
      <c r="I39" s="398"/>
      <c r="J39" s="398"/>
      <c r="K39" s="399"/>
    </row>
    <row r="40" spans="1:11" ht="30" customHeight="1" thickBot="1">
      <c r="A40" s="394" t="s">
        <v>243</v>
      </c>
      <c r="B40" s="395"/>
      <c r="C40" s="396"/>
      <c r="D40" s="397" t="s">
        <v>298</v>
      </c>
      <c r="E40" s="398"/>
      <c r="F40" s="398"/>
      <c r="G40" s="398"/>
      <c r="H40" s="398"/>
      <c r="I40" s="398"/>
      <c r="J40" s="398"/>
      <c r="K40" s="399"/>
    </row>
    <row r="41" spans="1:11" ht="60" customHeight="1">
      <c r="A41" s="388" t="s">
        <v>236</v>
      </c>
      <c r="B41" s="389"/>
      <c r="C41" s="390"/>
      <c r="D41" s="391" t="s">
        <v>299</v>
      </c>
      <c r="E41" s="392"/>
      <c r="F41" s="392"/>
      <c r="G41" s="392"/>
      <c r="H41" s="392"/>
      <c r="I41" s="392"/>
      <c r="J41" s="392"/>
      <c r="K41" s="393"/>
    </row>
    <row r="42" spans="1:11" ht="49.5" customHeight="1">
      <c r="A42" s="394" t="s">
        <v>240</v>
      </c>
      <c r="B42" s="395"/>
      <c r="C42" s="396"/>
      <c r="D42" s="397" t="s">
        <v>300</v>
      </c>
      <c r="E42" s="398"/>
      <c r="F42" s="398"/>
      <c r="G42" s="398"/>
      <c r="H42" s="398"/>
      <c r="I42" s="398"/>
      <c r="J42" s="398"/>
      <c r="K42" s="399"/>
    </row>
    <row r="43" spans="1:11" ht="34.5" customHeight="1" thickBot="1">
      <c r="A43" s="385" t="s">
        <v>238</v>
      </c>
      <c r="B43" s="386"/>
      <c r="C43" s="387"/>
      <c r="D43" s="403" t="s">
        <v>301</v>
      </c>
      <c r="E43" s="404"/>
      <c r="F43" s="404"/>
      <c r="G43" s="404"/>
      <c r="H43" s="404"/>
      <c r="I43" s="404"/>
      <c r="J43" s="404"/>
      <c r="K43" s="405"/>
    </row>
    <row r="44" spans="1:11" ht="24.75" customHeight="1" thickBot="1">
      <c r="A44" s="400" t="s">
        <v>302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2"/>
    </row>
    <row r="45" spans="1:11" ht="60" customHeight="1">
      <c r="A45" s="394" t="s">
        <v>236</v>
      </c>
      <c r="B45" s="395"/>
      <c r="C45" s="396"/>
      <c r="D45" s="397" t="s">
        <v>303</v>
      </c>
      <c r="E45" s="398"/>
      <c r="F45" s="398"/>
      <c r="G45" s="398"/>
      <c r="H45" s="398"/>
      <c r="I45" s="398"/>
      <c r="J45" s="398"/>
      <c r="K45" s="399"/>
    </row>
    <row r="46" spans="1:11" ht="49.5" customHeight="1">
      <c r="A46" s="394" t="s">
        <v>240</v>
      </c>
      <c r="B46" s="395"/>
      <c r="C46" s="396"/>
      <c r="D46" s="397" t="s">
        <v>304</v>
      </c>
      <c r="E46" s="398"/>
      <c r="F46" s="398"/>
      <c r="G46" s="398"/>
      <c r="H46" s="398"/>
      <c r="I46" s="398"/>
      <c r="J46" s="398"/>
      <c r="K46" s="399"/>
    </row>
    <row r="47" spans="1:11" ht="39.75" customHeight="1" thickBot="1">
      <c r="A47" s="385" t="s">
        <v>238</v>
      </c>
      <c r="B47" s="386"/>
      <c r="C47" s="387"/>
      <c r="D47" s="376" t="s">
        <v>305</v>
      </c>
      <c r="E47" s="377"/>
      <c r="F47" s="377"/>
      <c r="G47" s="377"/>
      <c r="H47" s="377"/>
      <c r="I47" s="377"/>
      <c r="J47" s="377"/>
      <c r="K47" s="378"/>
    </row>
    <row r="48" spans="1:11" ht="24.75" customHeight="1" thickBot="1">
      <c r="A48" s="400" t="s">
        <v>306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2"/>
    </row>
    <row r="49" spans="1:11" ht="33" customHeight="1">
      <c r="A49" s="388" t="s">
        <v>236</v>
      </c>
      <c r="B49" s="389"/>
      <c r="C49" s="390"/>
      <c r="D49" s="391" t="s">
        <v>307</v>
      </c>
      <c r="E49" s="392"/>
      <c r="F49" s="392"/>
      <c r="G49" s="392"/>
      <c r="H49" s="392"/>
      <c r="I49" s="392"/>
      <c r="J49" s="392"/>
      <c r="K49" s="393"/>
    </row>
    <row r="50" spans="1:11" ht="49.5" customHeight="1">
      <c r="A50" s="394" t="s">
        <v>240</v>
      </c>
      <c r="B50" s="395"/>
      <c r="C50" s="396"/>
      <c r="D50" s="397" t="s">
        <v>308</v>
      </c>
      <c r="E50" s="398"/>
      <c r="F50" s="398"/>
      <c r="G50" s="398"/>
      <c r="H50" s="398"/>
      <c r="I50" s="398"/>
      <c r="J50" s="398"/>
      <c r="K50" s="399"/>
    </row>
    <row r="51" spans="1:11" ht="39.75" customHeight="1" thickBot="1">
      <c r="A51" s="385" t="s">
        <v>238</v>
      </c>
      <c r="B51" s="386"/>
      <c r="C51" s="387"/>
      <c r="D51" s="376" t="s">
        <v>295</v>
      </c>
      <c r="E51" s="377"/>
      <c r="F51" s="377"/>
      <c r="G51" s="377"/>
      <c r="H51" s="377"/>
      <c r="I51" s="377"/>
      <c r="J51" s="377"/>
      <c r="K51" s="378"/>
    </row>
    <row r="52" spans="1:11" ht="24.75" customHeight="1" thickBot="1">
      <c r="A52" s="400" t="s">
        <v>309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2"/>
    </row>
    <row r="53" spans="1:11" ht="49.5" customHeight="1">
      <c r="A53" s="388" t="s">
        <v>236</v>
      </c>
      <c r="B53" s="389"/>
      <c r="C53" s="390"/>
      <c r="D53" s="391" t="s">
        <v>272</v>
      </c>
      <c r="E53" s="392"/>
      <c r="F53" s="392"/>
      <c r="G53" s="392"/>
      <c r="H53" s="392"/>
      <c r="I53" s="392"/>
      <c r="J53" s="392"/>
      <c r="K53" s="393"/>
    </row>
    <row r="54" spans="1:11" ht="48" customHeight="1">
      <c r="A54" s="394" t="s">
        <v>240</v>
      </c>
      <c r="B54" s="395"/>
      <c r="C54" s="396"/>
      <c r="D54" s="397" t="s">
        <v>273</v>
      </c>
      <c r="E54" s="398"/>
      <c r="F54" s="398"/>
      <c r="G54" s="398"/>
      <c r="H54" s="398"/>
      <c r="I54" s="398"/>
      <c r="J54" s="398"/>
      <c r="K54" s="399"/>
    </row>
    <row r="55" spans="1:11" ht="24.75" customHeight="1" thickBot="1">
      <c r="A55" s="385" t="s">
        <v>238</v>
      </c>
      <c r="B55" s="386"/>
      <c r="C55" s="387"/>
      <c r="D55" s="376" t="s">
        <v>310</v>
      </c>
      <c r="E55" s="377"/>
      <c r="F55" s="377"/>
      <c r="G55" s="377"/>
      <c r="H55" s="377"/>
      <c r="I55" s="377"/>
      <c r="J55" s="377"/>
      <c r="K55" s="378"/>
    </row>
    <row r="56" spans="1:11" ht="19.5" customHeight="1" thickBot="1">
      <c r="A56" s="379" t="s">
        <v>178</v>
      </c>
      <c r="B56" s="380"/>
      <c r="C56" s="381"/>
      <c r="D56" s="382">
        <v>41303</v>
      </c>
      <c r="E56" s="383"/>
      <c r="F56" s="383"/>
      <c r="G56" s="383"/>
      <c r="H56" s="383"/>
      <c r="I56" s="383"/>
      <c r="J56" s="383"/>
      <c r="K56" s="384"/>
    </row>
    <row r="57" s="374" customFormat="1" ht="24.75" customHeight="1"/>
    <row r="58" s="374" customFormat="1" ht="24.75" customHeight="1"/>
    <row r="59" s="374" customFormat="1" ht="24.75" customHeight="1"/>
    <row r="60" s="374" customFormat="1" ht="24.75" customHeight="1"/>
    <row r="61" s="374" customFormat="1" ht="24.75" customHeight="1"/>
    <row r="62" s="374" customFormat="1" ht="24.75" customHeight="1"/>
    <row r="63" s="374" customFormat="1" ht="24.75" customHeight="1"/>
    <row r="64" s="374" customFormat="1" ht="24.75" customHeight="1"/>
    <row r="65" s="374" customFormat="1" ht="24.75" customHeight="1"/>
    <row r="66" s="374" customFormat="1" ht="24.75" customHeight="1"/>
    <row r="67" s="374" customFormat="1" ht="24.75" customHeight="1"/>
    <row r="68" s="374" customFormat="1" ht="24.75" customHeight="1"/>
    <row r="69" s="374" customFormat="1" ht="24.75" customHeight="1"/>
    <row r="70" s="374" customFormat="1" ht="24.75" customHeight="1"/>
    <row r="71" s="374" customFormat="1" ht="24.75" customHeight="1"/>
    <row r="72" s="374" customFormat="1" ht="24.75" customHeight="1"/>
    <row r="73" s="374" customFormat="1" ht="24.75" customHeight="1"/>
    <row r="74" s="374" customFormat="1" ht="24.75" customHeight="1"/>
    <row r="75" s="374" customFormat="1" ht="24.75" customHeight="1"/>
    <row r="76" s="374" customFormat="1" ht="24.75" customHeight="1"/>
    <row r="77" s="374" customFormat="1" ht="24.75" customHeight="1"/>
    <row r="78" s="374" customFormat="1" ht="24.75" customHeight="1"/>
    <row r="79" s="374" customFormat="1" ht="24.75" customHeight="1"/>
    <row r="80" s="374" customFormat="1" ht="24.75" customHeight="1"/>
    <row r="81" s="374" customFormat="1" ht="24.75" customHeight="1"/>
    <row r="82" s="374" customFormat="1" ht="24.75" customHeight="1"/>
    <row r="83" s="374" customFormat="1" ht="24.75" customHeight="1"/>
    <row r="84" s="374" customFormat="1" ht="24.75" customHeight="1"/>
    <row r="85" s="374" customFormat="1" ht="24.75" customHeight="1"/>
    <row r="86" s="374" customFormat="1" ht="24.75" customHeight="1"/>
    <row r="87" s="374" customFormat="1" ht="24.75" customHeight="1"/>
    <row r="88" s="374" customFormat="1" ht="24.75" customHeight="1"/>
    <row r="89" s="374" customFormat="1" ht="24.75" customHeight="1"/>
    <row r="90" s="374" customFormat="1" ht="24.75" customHeight="1"/>
    <row r="91" s="374" customFormat="1" ht="24.75" customHeight="1"/>
    <row r="92" s="374" customFormat="1" ht="24.75" customHeight="1"/>
    <row r="93" s="374" customFormat="1" ht="24.75" customHeight="1"/>
    <row r="94" s="374" customFormat="1" ht="24.75" customHeight="1"/>
    <row r="95" s="374" customFormat="1" ht="24.75" customHeight="1"/>
    <row r="96" s="374" customFormat="1" ht="24.75" customHeight="1"/>
    <row r="97" s="374" customFormat="1" ht="24.75" customHeight="1"/>
    <row r="98" s="374" customFormat="1" ht="24.75" customHeight="1"/>
    <row r="99" s="374" customFormat="1" ht="24.75" customHeight="1"/>
    <row r="100" s="374" customFormat="1" ht="24.75" customHeight="1"/>
    <row r="101" s="374" customFormat="1" ht="24.75" customHeight="1"/>
    <row r="102" s="374" customFormat="1" ht="24.75" customHeight="1"/>
    <row r="103" s="374" customFormat="1" ht="24.75" customHeight="1"/>
    <row r="104" s="374" customFormat="1" ht="24.75" customHeight="1"/>
    <row r="105" s="374" customFormat="1" ht="24.75" customHeight="1"/>
    <row r="106" s="374" customFormat="1" ht="24.75" customHeight="1"/>
    <row r="107" s="374" customFormat="1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85"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7:C17"/>
    <mergeCell ref="D17:K17"/>
    <mergeCell ref="A18:C18"/>
    <mergeCell ref="D18:K18"/>
    <mergeCell ref="A15:K15"/>
    <mergeCell ref="A16:K16"/>
    <mergeCell ref="A19:C19"/>
    <mergeCell ref="D19:K19"/>
    <mergeCell ref="A20:C20"/>
    <mergeCell ref="D20:K20"/>
    <mergeCell ref="A21:C21"/>
    <mergeCell ref="D21:K21"/>
    <mergeCell ref="A22:K23"/>
    <mergeCell ref="A24:K24"/>
    <mergeCell ref="A25:C25"/>
    <mergeCell ref="D25:K25"/>
    <mergeCell ref="A26:C26"/>
    <mergeCell ref="D26:K26"/>
    <mergeCell ref="A27:C27"/>
    <mergeCell ref="D27:K27"/>
    <mergeCell ref="A31:C31"/>
    <mergeCell ref="D31:K31"/>
    <mergeCell ref="A28:C28"/>
    <mergeCell ref="D28:K28"/>
    <mergeCell ref="A29:K29"/>
    <mergeCell ref="A30:K30"/>
    <mergeCell ref="A32:C32"/>
    <mergeCell ref="D32:K32"/>
    <mergeCell ref="A34:K34"/>
    <mergeCell ref="A35:C35"/>
    <mergeCell ref="D35:K35"/>
    <mergeCell ref="A33:C33"/>
    <mergeCell ref="D33:K33"/>
    <mergeCell ref="A36:C36"/>
    <mergeCell ref="D36:K36"/>
    <mergeCell ref="A37:C37"/>
    <mergeCell ref="D37:K37"/>
    <mergeCell ref="A38:K38"/>
    <mergeCell ref="A39:C39"/>
    <mergeCell ref="D39:K39"/>
    <mergeCell ref="A44:K44"/>
    <mergeCell ref="A40:C40"/>
    <mergeCell ref="D40:K40"/>
    <mergeCell ref="D41:K41"/>
    <mergeCell ref="A43:C43"/>
    <mergeCell ref="D43:K43"/>
    <mergeCell ref="A47:C47"/>
    <mergeCell ref="D47:K47"/>
    <mergeCell ref="A48:K48"/>
    <mergeCell ref="A41:C41"/>
    <mergeCell ref="A45:C45"/>
    <mergeCell ref="D45:K45"/>
    <mergeCell ref="A46:C46"/>
    <mergeCell ref="D46:K46"/>
    <mergeCell ref="A42:C42"/>
    <mergeCell ref="D42:K42"/>
    <mergeCell ref="A51:C51"/>
    <mergeCell ref="D51:K51"/>
    <mergeCell ref="A52:K52"/>
    <mergeCell ref="A49:C49"/>
    <mergeCell ref="D49:K49"/>
    <mergeCell ref="A50:C50"/>
    <mergeCell ref="D50:K50"/>
    <mergeCell ref="D55:K55"/>
    <mergeCell ref="A56:C56"/>
    <mergeCell ref="D56:K56"/>
    <mergeCell ref="A55:C55"/>
    <mergeCell ref="A53:C53"/>
    <mergeCell ref="D53:K53"/>
    <mergeCell ref="A54:C54"/>
    <mergeCell ref="D54:K54"/>
  </mergeCells>
  <printOptions/>
  <pageMargins left="0.7" right="0.7" top="0.75" bottom="0.75" header="0.3" footer="0.3"/>
  <pageSetup fitToHeight="0" fitToWidth="1" horizontalDpi="600" verticalDpi="600" orientation="portrait" scale="60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9"/>
  <sheetViews>
    <sheetView showGridLines="0" view="pageBreakPreview" zoomScale="90" zoomScaleNormal="60" zoomScaleSheetLayoutView="90" zoomScalePageLayoutView="0" workbookViewId="0" topLeftCell="A1">
      <selection activeCell="I19" sqref="I19"/>
    </sheetView>
  </sheetViews>
  <sheetFormatPr defaultColWidth="11.00390625" defaultRowHeight="14.25"/>
  <cols>
    <col min="1" max="1" width="2.625" style="36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36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36" customFormat="1" ht="13.5" thickBot="1">
      <c r="N1" s="46"/>
      <c r="O1" s="46"/>
      <c r="P1" s="47"/>
    </row>
    <row r="2" spans="2:16" ht="14.25" customHeight="1">
      <c r="B2" s="464"/>
      <c r="C2" s="465"/>
      <c r="D2" s="479" t="s">
        <v>176</v>
      </c>
      <c r="E2" s="480"/>
      <c r="F2" s="480"/>
      <c r="G2" s="480"/>
      <c r="H2" s="480"/>
      <c r="I2" s="480"/>
      <c r="J2" s="480"/>
      <c r="K2" s="480"/>
      <c r="L2" s="480"/>
      <c r="M2" s="481"/>
      <c r="N2" s="470" t="s">
        <v>271</v>
      </c>
      <c r="O2" s="471"/>
      <c r="P2" s="472"/>
    </row>
    <row r="3" spans="2:16" ht="14.25" customHeight="1">
      <c r="B3" s="466"/>
      <c r="C3" s="467"/>
      <c r="D3" s="482"/>
      <c r="E3" s="483"/>
      <c r="F3" s="483"/>
      <c r="G3" s="483"/>
      <c r="H3" s="483"/>
      <c r="I3" s="483"/>
      <c r="J3" s="483"/>
      <c r="K3" s="483"/>
      <c r="L3" s="483"/>
      <c r="M3" s="484"/>
      <c r="N3" s="473"/>
      <c r="O3" s="474"/>
      <c r="P3" s="475"/>
    </row>
    <row r="4" spans="2:16" ht="14.25" customHeight="1" thickBot="1">
      <c r="B4" s="466"/>
      <c r="C4" s="467"/>
      <c r="D4" s="482"/>
      <c r="E4" s="483"/>
      <c r="F4" s="483"/>
      <c r="G4" s="483"/>
      <c r="H4" s="483"/>
      <c r="I4" s="483"/>
      <c r="J4" s="483"/>
      <c r="K4" s="483"/>
      <c r="L4" s="483"/>
      <c r="M4" s="484"/>
      <c r="N4" s="476"/>
      <c r="O4" s="477"/>
      <c r="P4" s="478"/>
    </row>
    <row r="5" spans="2:16" ht="14.25" customHeight="1">
      <c r="B5" s="466"/>
      <c r="C5" s="467"/>
      <c r="D5" s="482"/>
      <c r="E5" s="483"/>
      <c r="F5" s="483"/>
      <c r="G5" s="483"/>
      <c r="H5" s="483"/>
      <c r="I5" s="483"/>
      <c r="J5" s="483"/>
      <c r="K5" s="483"/>
      <c r="L5" s="483"/>
      <c r="M5" s="484"/>
      <c r="N5" s="470" t="s">
        <v>184</v>
      </c>
      <c r="O5" s="471"/>
      <c r="P5" s="472"/>
    </row>
    <row r="6" spans="2:16" ht="14.25" customHeight="1">
      <c r="B6" s="466"/>
      <c r="C6" s="467"/>
      <c r="D6" s="482"/>
      <c r="E6" s="483"/>
      <c r="F6" s="483"/>
      <c r="G6" s="483"/>
      <c r="H6" s="483"/>
      <c r="I6" s="483"/>
      <c r="J6" s="483"/>
      <c r="K6" s="483"/>
      <c r="L6" s="483"/>
      <c r="M6" s="484"/>
      <c r="N6" s="473"/>
      <c r="O6" s="474"/>
      <c r="P6" s="475"/>
    </row>
    <row r="7" spans="2:19" ht="15" customHeight="1" thickBot="1">
      <c r="B7" s="468"/>
      <c r="C7" s="469"/>
      <c r="D7" s="485"/>
      <c r="E7" s="486"/>
      <c r="F7" s="486"/>
      <c r="G7" s="486"/>
      <c r="H7" s="486"/>
      <c r="I7" s="486"/>
      <c r="J7" s="486"/>
      <c r="K7" s="486"/>
      <c r="L7" s="486"/>
      <c r="M7" s="487"/>
      <c r="N7" s="476"/>
      <c r="O7" s="477"/>
      <c r="P7" s="478"/>
      <c r="S7" s="1" t="s">
        <v>222</v>
      </c>
    </row>
    <row r="8" spans="2:19" s="37" customFormat="1" ht="13.5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S8" s="354">
        <v>0.0438</v>
      </c>
    </row>
    <row r="9" spans="1:17" s="9" customFormat="1" ht="18.75" thickBot="1">
      <c r="A9" s="38"/>
      <c r="B9" s="493" t="s">
        <v>29</v>
      </c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5"/>
      <c r="Q9" s="38"/>
    </row>
    <row r="10" spans="1:17" s="33" customFormat="1" ht="75" customHeight="1">
      <c r="A10" s="39"/>
      <c r="B10" s="64" t="s">
        <v>143</v>
      </c>
      <c r="C10" s="63" t="s">
        <v>0</v>
      </c>
      <c r="D10" s="63" t="s">
        <v>177</v>
      </c>
      <c r="E10" s="491" t="s">
        <v>142</v>
      </c>
      <c r="F10" s="496"/>
      <c r="G10" s="64" t="s">
        <v>143</v>
      </c>
      <c r="H10" s="63" t="s">
        <v>0</v>
      </c>
      <c r="I10" s="63" t="s">
        <v>145</v>
      </c>
      <c r="J10" s="491" t="s">
        <v>142</v>
      </c>
      <c r="K10" s="492"/>
      <c r="L10" s="361" t="s">
        <v>143</v>
      </c>
      <c r="M10" s="63" t="s">
        <v>0</v>
      </c>
      <c r="N10" s="63" t="s">
        <v>145</v>
      </c>
      <c r="O10" s="491" t="s">
        <v>142</v>
      </c>
      <c r="P10" s="492"/>
      <c r="Q10" s="39"/>
    </row>
    <row r="11" spans="1:17" s="33" customFormat="1" ht="15" customHeight="1">
      <c r="A11" s="39"/>
      <c r="B11" s="70">
        <v>131250</v>
      </c>
      <c r="C11" s="65" t="s">
        <v>86</v>
      </c>
      <c r="D11" s="69">
        <v>0.8</v>
      </c>
      <c r="E11" s="488">
        <v>18</v>
      </c>
      <c r="F11" s="489"/>
      <c r="G11" s="70">
        <v>121270</v>
      </c>
      <c r="H11" s="65" t="s">
        <v>10</v>
      </c>
      <c r="I11" s="69">
        <v>0.8</v>
      </c>
      <c r="J11" s="489">
        <v>6</v>
      </c>
      <c r="K11" s="490"/>
      <c r="L11" s="98">
        <v>111510</v>
      </c>
      <c r="M11" s="65" t="s">
        <v>108</v>
      </c>
      <c r="N11" s="333">
        <v>0.8</v>
      </c>
      <c r="O11" s="489">
        <v>10</v>
      </c>
      <c r="P11" s="490"/>
      <c r="Q11" s="39"/>
    </row>
    <row r="12" spans="1:21" s="33" customFormat="1" ht="15">
      <c r="A12" s="39"/>
      <c r="B12" s="70">
        <v>121030</v>
      </c>
      <c r="C12" s="65" t="s">
        <v>2</v>
      </c>
      <c r="D12" s="69">
        <v>0.8</v>
      </c>
      <c r="E12" s="488">
        <v>12</v>
      </c>
      <c r="F12" s="489"/>
      <c r="G12" s="70">
        <v>121300</v>
      </c>
      <c r="H12" s="65" t="s">
        <v>11</v>
      </c>
      <c r="I12" s="69">
        <v>0.8</v>
      </c>
      <c r="J12" s="489">
        <v>6</v>
      </c>
      <c r="K12" s="490"/>
      <c r="L12" s="98">
        <v>121600</v>
      </c>
      <c r="M12" s="65" t="s">
        <v>14</v>
      </c>
      <c r="N12" s="333">
        <v>0.8</v>
      </c>
      <c r="O12" s="489">
        <v>12</v>
      </c>
      <c r="P12" s="490"/>
      <c r="Q12" s="39"/>
      <c r="R12" s="1"/>
      <c r="U12" s="355">
        <f>7000000*(1+S8)</f>
        <v>7306600</v>
      </c>
    </row>
    <row r="13" spans="1:17" s="33" customFormat="1" ht="12.75">
      <c r="A13" s="39"/>
      <c r="B13" s="70">
        <v>121060</v>
      </c>
      <c r="C13" s="65" t="s">
        <v>3</v>
      </c>
      <c r="D13" s="69">
        <v>0.8</v>
      </c>
      <c r="E13" s="488">
        <v>6</v>
      </c>
      <c r="F13" s="489"/>
      <c r="G13" s="70">
        <v>121330</v>
      </c>
      <c r="H13" s="65" t="s">
        <v>13</v>
      </c>
      <c r="I13" s="69">
        <v>0.8</v>
      </c>
      <c r="J13" s="489">
        <v>6</v>
      </c>
      <c r="K13" s="490"/>
      <c r="L13" s="98">
        <v>121880</v>
      </c>
      <c r="M13" s="65" t="s">
        <v>96</v>
      </c>
      <c r="N13" s="69">
        <v>0.8</v>
      </c>
      <c r="O13" s="489">
        <v>12</v>
      </c>
      <c r="P13" s="490"/>
      <c r="Q13" s="39"/>
    </row>
    <row r="14" spans="1:17" s="33" customFormat="1" ht="24">
      <c r="A14" s="39"/>
      <c r="B14" s="70">
        <v>111050</v>
      </c>
      <c r="C14" s="65" t="s">
        <v>1</v>
      </c>
      <c r="D14" s="69">
        <v>0.8</v>
      </c>
      <c r="E14" s="488">
        <v>6</v>
      </c>
      <c r="F14" s="489"/>
      <c r="G14" s="70">
        <v>111400</v>
      </c>
      <c r="H14" s="66" t="s">
        <v>214</v>
      </c>
      <c r="I14" s="356">
        <v>2300000</v>
      </c>
      <c r="J14" s="489">
        <v>7</v>
      </c>
      <c r="K14" s="490"/>
      <c r="L14" s="98">
        <v>131110</v>
      </c>
      <c r="M14" s="65" t="s">
        <v>94</v>
      </c>
      <c r="N14" s="69">
        <v>0.8</v>
      </c>
      <c r="O14" s="489">
        <v>12</v>
      </c>
      <c r="P14" s="490"/>
      <c r="Q14" s="39"/>
    </row>
    <row r="15" spans="2:16" ht="24">
      <c r="B15" s="70">
        <v>121070</v>
      </c>
      <c r="C15" s="65" t="s">
        <v>4</v>
      </c>
      <c r="D15" s="69">
        <v>0.8</v>
      </c>
      <c r="E15" s="488">
        <v>6</v>
      </c>
      <c r="F15" s="489"/>
      <c r="G15" s="70">
        <v>111410</v>
      </c>
      <c r="H15" s="66" t="s">
        <v>216</v>
      </c>
      <c r="I15" s="356">
        <v>2300000</v>
      </c>
      <c r="J15" s="489">
        <v>10</v>
      </c>
      <c r="K15" s="490"/>
      <c r="L15" s="98">
        <v>110000</v>
      </c>
      <c r="M15" s="65" t="s">
        <v>114</v>
      </c>
      <c r="N15" s="69">
        <v>0.8</v>
      </c>
      <c r="O15" s="489">
        <v>24</v>
      </c>
      <c r="P15" s="490"/>
    </row>
    <row r="16" spans="2:21" ht="36">
      <c r="B16" s="70">
        <v>111100</v>
      </c>
      <c r="C16" s="65" t="s">
        <v>215</v>
      </c>
      <c r="D16" s="356">
        <v>3150000</v>
      </c>
      <c r="E16" s="488">
        <v>8</v>
      </c>
      <c r="F16" s="489"/>
      <c r="G16" s="70">
        <v>111490</v>
      </c>
      <c r="H16" s="66" t="s">
        <v>265</v>
      </c>
      <c r="I16" s="356">
        <v>2300000</v>
      </c>
      <c r="J16" s="489">
        <v>7</v>
      </c>
      <c r="K16" s="490"/>
      <c r="L16" s="98">
        <v>121420</v>
      </c>
      <c r="M16" s="65" t="s">
        <v>16</v>
      </c>
      <c r="N16" s="69">
        <v>0.8</v>
      </c>
      <c r="O16" s="489">
        <v>6</v>
      </c>
      <c r="P16" s="490"/>
      <c r="S16" s="355">
        <f>3000000*(1+S8)</f>
        <v>3131400</v>
      </c>
      <c r="U16" s="355">
        <f>2200000*(1+S8)</f>
        <v>2296360</v>
      </c>
    </row>
    <row r="17" spans="2:16" ht="24">
      <c r="B17" s="70">
        <v>131050</v>
      </c>
      <c r="C17" s="65" t="s">
        <v>88</v>
      </c>
      <c r="D17" s="69">
        <v>0.8</v>
      </c>
      <c r="E17" s="488">
        <v>15</v>
      </c>
      <c r="F17" s="489"/>
      <c r="G17" s="70">
        <v>111430</v>
      </c>
      <c r="H17" s="66" t="s">
        <v>266</v>
      </c>
      <c r="I17" s="356">
        <v>2300000</v>
      </c>
      <c r="J17" s="489">
        <v>10</v>
      </c>
      <c r="K17" s="490"/>
      <c r="L17" s="98">
        <v>121390</v>
      </c>
      <c r="M17" s="65" t="s">
        <v>17</v>
      </c>
      <c r="N17" s="69">
        <v>0.8</v>
      </c>
      <c r="O17" s="489">
        <v>6</v>
      </c>
      <c r="P17" s="490"/>
    </row>
    <row r="18" spans="2:19" ht="24">
      <c r="B18" s="70">
        <v>111150</v>
      </c>
      <c r="C18" s="65" t="s">
        <v>179</v>
      </c>
      <c r="D18" s="356">
        <v>3250000</v>
      </c>
      <c r="E18" s="488">
        <v>8</v>
      </c>
      <c r="F18" s="489"/>
      <c r="G18" s="70">
        <v>111440</v>
      </c>
      <c r="H18" s="66" t="s">
        <v>217</v>
      </c>
      <c r="I18" s="356">
        <v>2300000</v>
      </c>
      <c r="J18" s="489">
        <v>7</v>
      </c>
      <c r="K18" s="490"/>
      <c r="L18" s="98">
        <v>121580</v>
      </c>
      <c r="M18" s="65" t="s">
        <v>91</v>
      </c>
      <c r="N18" s="69">
        <v>0.8</v>
      </c>
      <c r="O18" s="489">
        <v>6</v>
      </c>
      <c r="P18" s="490"/>
      <c r="S18" s="355">
        <f>3100000*(1+S8)</f>
        <v>3235780</v>
      </c>
    </row>
    <row r="19" spans="2:19" ht="24.75" customHeight="1">
      <c r="B19" s="70">
        <v>111200</v>
      </c>
      <c r="C19" s="65" t="s">
        <v>180</v>
      </c>
      <c r="D19" s="356">
        <v>2600000</v>
      </c>
      <c r="E19" s="488">
        <v>8</v>
      </c>
      <c r="F19" s="489"/>
      <c r="G19" s="70">
        <v>111460</v>
      </c>
      <c r="H19" s="66" t="s">
        <v>218</v>
      </c>
      <c r="I19" s="356">
        <v>2300000</v>
      </c>
      <c r="J19" s="489">
        <v>10</v>
      </c>
      <c r="K19" s="490"/>
      <c r="L19" s="98">
        <v>111550</v>
      </c>
      <c r="M19" s="65" t="s">
        <v>181</v>
      </c>
      <c r="N19" s="356">
        <v>1450000</v>
      </c>
      <c r="O19" s="489">
        <v>6</v>
      </c>
      <c r="P19" s="490"/>
      <c r="S19" s="355">
        <f>2500000*(1+S8)</f>
        <v>2609500</v>
      </c>
    </row>
    <row r="20" spans="2:16" ht="36">
      <c r="B20" s="70">
        <v>121090</v>
      </c>
      <c r="C20" s="65" t="s">
        <v>5</v>
      </c>
      <c r="D20" s="69">
        <v>0.8</v>
      </c>
      <c r="E20" s="488">
        <v>6</v>
      </c>
      <c r="F20" s="489"/>
      <c r="G20" s="70">
        <v>111470</v>
      </c>
      <c r="H20" s="66" t="s">
        <v>267</v>
      </c>
      <c r="I20" s="356">
        <v>2300000</v>
      </c>
      <c r="J20" s="489">
        <v>7</v>
      </c>
      <c r="K20" s="490"/>
      <c r="L20" s="98">
        <v>111600</v>
      </c>
      <c r="M20" s="65" t="s">
        <v>182</v>
      </c>
      <c r="N20" s="356">
        <v>1900000</v>
      </c>
      <c r="O20" s="489">
        <v>6</v>
      </c>
      <c r="P20" s="490"/>
    </row>
    <row r="21" spans="2:21" ht="24">
      <c r="B21" s="70">
        <v>111250</v>
      </c>
      <c r="C21" s="65" t="s">
        <v>6</v>
      </c>
      <c r="D21" s="69">
        <v>0.8</v>
      </c>
      <c r="E21" s="488">
        <v>6</v>
      </c>
      <c r="F21" s="489"/>
      <c r="G21" s="70">
        <v>111480</v>
      </c>
      <c r="H21" s="66" t="s">
        <v>268</v>
      </c>
      <c r="I21" s="356">
        <v>2300000</v>
      </c>
      <c r="J21" s="489">
        <v>10</v>
      </c>
      <c r="K21" s="490"/>
      <c r="L21" s="98">
        <v>121680</v>
      </c>
      <c r="M21" s="65" t="s">
        <v>27</v>
      </c>
      <c r="N21" s="356">
        <v>7500000</v>
      </c>
      <c r="O21" s="489">
        <v>12</v>
      </c>
      <c r="P21" s="490"/>
      <c r="U21" s="355">
        <f>1400000*(1+S8)</f>
        <v>1461320</v>
      </c>
    </row>
    <row r="22" spans="2:21" ht="15">
      <c r="B22" s="70">
        <v>121150</v>
      </c>
      <c r="C22" s="65" t="s">
        <v>25</v>
      </c>
      <c r="D22" s="69">
        <v>0.8</v>
      </c>
      <c r="E22" s="488">
        <v>12</v>
      </c>
      <c r="F22" s="489"/>
      <c r="G22" s="70">
        <v>131150</v>
      </c>
      <c r="H22" s="65" t="s">
        <v>92</v>
      </c>
      <c r="I22" s="69">
        <v>0.8</v>
      </c>
      <c r="J22" s="489">
        <v>18</v>
      </c>
      <c r="K22" s="490"/>
      <c r="L22" s="98">
        <v>121690</v>
      </c>
      <c r="M22" s="65" t="s">
        <v>28</v>
      </c>
      <c r="N22" s="356">
        <v>8250000</v>
      </c>
      <c r="O22" s="489">
        <v>12</v>
      </c>
      <c r="P22" s="490"/>
      <c r="U22" s="355">
        <f>1800000*(1+S8)</f>
        <v>1878840</v>
      </c>
    </row>
    <row r="23" spans="2:21" ht="15">
      <c r="B23" s="70">
        <v>121180</v>
      </c>
      <c r="C23" s="65" t="s">
        <v>26</v>
      </c>
      <c r="D23" s="69">
        <v>0.8</v>
      </c>
      <c r="E23" s="488">
        <v>12</v>
      </c>
      <c r="F23" s="489"/>
      <c r="G23" s="70">
        <v>111450</v>
      </c>
      <c r="H23" s="65" t="s">
        <v>12</v>
      </c>
      <c r="I23" s="69">
        <v>0.8</v>
      </c>
      <c r="J23" s="489">
        <v>6</v>
      </c>
      <c r="K23" s="490"/>
      <c r="L23" s="367">
        <v>121450</v>
      </c>
      <c r="M23" s="65" t="s">
        <v>18</v>
      </c>
      <c r="N23" s="69">
        <v>0.8</v>
      </c>
      <c r="O23" s="489">
        <v>12</v>
      </c>
      <c r="P23" s="490"/>
      <c r="U23" s="355">
        <f>7500000*(1+S8)</f>
        <v>7828500</v>
      </c>
    </row>
    <row r="24" spans="2:21" ht="15">
      <c r="B24" s="70">
        <v>121610</v>
      </c>
      <c r="C24" s="65" t="s">
        <v>8</v>
      </c>
      <c r="D24" s="69">
        <v>0.8</v>
      </c>
      <c r="E24" s="488">
        <v>12</v>
      </c>
      <c r="F24" s="489"/>
      <c r="G24" s="70">
        <v>111800</v>
      </c>
      <c r="H24" s="65" t="s">
        <v>24</v>
      </c>
      <c r="I24" s="69">
        <v>0.8</v>
      </c>
      <c r="J24" s="489">
        <v>24</v>
      </c>
      <c r="K24" s="490"/>
      <c r="L24" s="367">
        <v>111650</v>
      </c>
      <c r="M24" s="65" t="s">
        <v>264</v>
      </c>
      <c r="N24" s="69">
        <v>0.8</v>
      </c>
      <c r="O24" s="489">
        <v>12</v>
      </c>
      <c r="P24" s="490"/>
      <c r="U24" s="355">
        <f>8250000*(1+S8)</f>
        <v>8611350</v>
      </c>
    </row>
    <row r="25" spans="2:16" ht="12.75">
      <c r="B25" s="70">
        <v>121620</v>
      </c>
      <c r="C25" s="65" t="s">
        <v>90</v>
      </c>
      <c r="D25" s="69">
        <v>0.8</v>
      </c>
      <c r="E25" s="488">
        <v>12</v>
      </c>
      <c r="F25" s="497"/>
      <c r="G25" s="70">
        <v>121570</v>
      </c>
      <c r="H25" s="65" t="s">
        <v>87</v>
      </c>
      <c r="I25" s="69">
        <v>0.8</v>
      </c>
      <c r="J25" s="488">
        <v>6</v>
      </c>
      <c r="K25" s="497"/>
      <c r="L25" s="367">
        <v>131200</v>
      </c>
      <c r="M25" s="65" t="s">
        <v>93</v>
      </c>
      <c r="N25" s="356">
        <v>2100000</v>
      </c>
      <c r="O25" s="489">
        <v>18</v>
      </c>
      <c r="P25" s="490"/>
    </row>
    <row r="26" spans="2:21" ht="15">
      <c r="B26" s="70">
        <v>121700</v>
      </c>
      <c r="C26" s="65" t="s">
        <v>79</v>
      </c>
      <c r="D26" s="69">
        <v>0.8</v>
      </c>
      <c r="E26" s="488">
        <v>12</v>
      </c>
      <c r="F26" s="497"/>
      <c r="G26" s="70">
        <v>131100</v>
      </c>
      <c r="H26" s="65" t="s">
        <v>89</v>
      </c>
      <c r="I26" s="69">
        <v>0.8</v>
      </c>
      <c r="J26" s="488">
        <v>6</v>
      </c>
      <c r="K26" s="497"/>
      <c r="L26" s="98">
        <v>121480</v>
      </c>
      <c r="M26" s="65" t="s">
        <v>19</v>
      </c>
      <c r="N26" s="69">
        <v>0.8</v>
      </c>
      <c r="O26" s="489">
        <v>6</v>
      </c>
      <c r="P26" s="490"/>
      <c r="U26" s="355">
        <f>2000000*(1+S8)</f>
        <v>2087600.0000000002</v>
      </c>
    </row>
    <row r="27" spans="2:21" ht="15">
      <c r="B27" s="362">
        <v>121510</v>
      </c>
      <c r="C27" s="363" t="s">
        <v>95</v>
      </c>
      <c r="D27" s="364">
        <v>0.8</v>
      </c>
      <c r="E27" s="489">
        <v>24</v>
      </c>
      <c r="F27" s="490"/>
      <c r="G27" s="362">
        <v>121630</v>
      </c>
      <c r="H27" s="363" t="s">
        <v>270</v>
      </c>
      <c r="I27" s="364">
        <v>0.8</v>
      </c>
      <c r="J27" s="489">
        <v>12</v>
      </c>
      <c r="K27" s="490"/>
      <c r="L27" s="458"/>
      <c r="M27" s="459"/>
      <c r="N27" s="459"/>
      <c r="O27" s="459"/>
      <c r="P27" s="460"/>
      <c r="U27" s="355"/>
    </row>
    <row r="28" spans="2:16" ht="15" customHeight="1" thickBot="1">
      <c r="B28" s="71">
        <v>111350</v>
      </c>
      <c r="C28" s="68" t="s">
        <v>107</v>
      </c>
      <c r="D28" s="101">
        <v>0.8</v>
      </c>
      <c r="E28" s="498">
        <v>12</v>
      </c>
      <c r="F28" s="499"/>
      <c r="G28" s="71">
        <v>111500</v>
      </c>
      <c r="H28" s="68" t="s">
        <v>15</v>
      </c>
      <c r="I28" s="365">
        <v>7300000</v>
      </c>
      <c r="J28" s="500">
        <v>10</v>
      </c>
      <c r="K28" s="501"/>
      <c r="L28" s="461"/>
      <c r="M28" s="462"/>
      <c r="N28" s="462"/>
      <c r="O28" s="462"/>
      <c r="P28" s="463"/>
    </row>
    <row r="29" spans="2:16" s="332" customFormat="1" ht="13.5" customHeight="1" thickBot="1"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60"/>
      <c r="P29" s="61"/>
    </row>
    <row r="30" spans="2:16" ht="29.25" customHeight="1" thickBot="1">
      <c r="B30" s="503" t="s">
        <v>55</v>
      </c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5"/>
    </row>
    <row r="31" spans="1:17" s="335" customFormat="1" ht="29.25" customHeight="1" thickBot="1">
      <c r="A31" s="334"/>
      <c r="B31" s="506" t="s">
        <v>99</v>
      </c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34"/>
      <c r="P31" s="35"/>
      <c r="Q31" s="334"/>
    </row>
    <row r="32" spans="1:17" s="118" customFormat="1" ht="24">
      <c r="A32" s="133"/>
      <c r="B32" s="72">
        <v>132250</v>
      </c>
      <c r="C32" s="73" t="s">
        <v>144</v>
      </c>
      <c r="D32" s="102">
        <v>0.8</v>
      </c>
      <c r="E32" s="508">
        <v>12</v>
      </c>
      <c r="F32" s="509"/>
      <c r="G32" s="82">
        <v>132200</v>
      </c>
      <c r="H32" s="74" t="s">
        <v>76</v>
      </c>
      <c r="I32" s="102">
        <v>0.8</v>
      </c>
      <c r="J32" s="508">
        <v>24</v>
      </c>
      <c r="K32" s="509"/>
      <c r="L32" s="82">
        <v>133050</v>
      </c>
      <c r="M32" s="74" t="s">
        <v>81</v>
      </c>
      <c r="N32" s="102">
        <v>0.8</v>
      </c>
      <c r="O32" s="508">
        <v>24</v>
      </c>
      <c r="P32" s="509"/>
      <c r="Q32" s="133"/>
    </row>
    <row r="33" spans="1:17" s="118" customFormat="1" ht="14.25">
      <c r="A33" s="133"/>
      <c r="B33" s="75">
        <v>132040</v>
      </c>
      <c r="C33" s="76" t="s">
        <v>69</v>
      </c>
      <c r="D33" s="366">
        <v>3750000</v>
      </c>
      <c r="E33" s="488">
        <v>24</v>
      </c>
      <c r="F33" s="497"/>
      <c r="G33" s="83">
        <v>132210</v>
      </c>
      <c r="H33" s="76" t="s">
        <v>77</v>
      </c>
      <c r="I33" s="103">
        <v>0.8</v>
      </c>
      <c r="J33" s="488">
        <v>24</v>
      </c>
      <c r="K33" s="497"/>
      <c r="L33" s="83">
        <v>131400</v>
      </c>
      <c r="M33" s="77" t="s">
        <v>109</v>
      </c>
      <c r="N33" s="103">
        <v>0.8</v>
      </c>
      <c r="O33" s="488">
        <v>24</v>
      </c>
      <c r="P33" s="497"/>
      <c r="Q33" s="133"/>
    </row>
    <row r="34" spans="1:17" s="118" customFormat="1" ht="14.25">
      <c r="A34" s="133"/>
      <c r="B34" s="75">
        <v>132070</v>
      </c>
      <c r="C34" s="76" t="s">
        <v>167</v>
      </c>
      <c r="D34" s="103">
        <v>0.8</v>
      </c>
      <c r="E34" s="488">
        <v>24</v>
      </c>
      <c r="F34" s="497"/>
      <c r="G34" s="83">
        <v>132060</v>
      </c>
      <c r="H34" s="76" t="s">
        <v>71</v>
      </c>
      <c r="I34" s="103">
        <v>0.8</v>
      </c>
      <c r="J34" s="488">
        <v>24</v>
      </c>
      <c r="K34" s="497"/>
      <c r="L34" s="83">
        <v>131500</v>
      </c>
      <c r="M34" s="78" t="s">
        <v>110</v>
      </c>
      <c r="N34" s="103">
        <v>0.8</v>
      </c>
      <c r="O34" s="488">
        <v>24</v>
      </c>
      <c r="P34" s="497"/>
      <c r="Q34" s="133"/>
    </row>
    <row r="35" spans="1:17" s="118" customFormat="1" ht="14.25">
      <c r="A35" s="133"/>
      <c r="B35" s="75">
        <v>132050</v>
      </c>
      <c r="C35" s="76" t="s">
        <v>70</v>
      </c>
      <c r="D35" s="103">
        <v>0.8</v>
      </c>
      <c r="E35" s="488">
        <v>24</v>
      </c>
      <c r="F35" s="497"/>
      <c r="G35" s="83">
        <v>132100</v>
      </c>
      <c r="H35" s="76" t="s">
        <v>78</v>
      </c>
      <c r="I35" s="103">
        <v>0.8</v>
      </c>
      <c r="J35" s="488">
        <v>24</v>
      </c>
      <c r="K35" s="497"/>
      <c r="L35" s="83">
        <v>132150</v>
      </c>
      <c r="M35" s="76" t="s">
        <v>82</v>
      </c>
      <c r="N35" s="103">
        <v>0.8</v>
      </c>
      <c r="O35" s="488">
        <v>24</v>
      </c>
      <c r="P35" s="497"/>
      <c r="Q35" s="133"/>
    </row>
    <row r="36" spans="1:17" s="118" customFormat="1" ht="24">
      <c r="A36" s="133"/>
      <c r="B36" s="75">
        <v>132460</v>
      </c>
      <c r="C36" s="79" t="s">
        <v>74</v>
      </c>
      <c r="D36" s="103">
        <v>0.8</v>
      </c>
      <c r="E36" s="488">
        <v>24</v>
      </c>
      <c r="F36" s="497"/>
      <c r="G36" s="83">
        <v>132450</v>
      </c>
      <c r="H36" s="78" t="s">
        <v>183</v>
      </c>
      <c r="I36" s="103">
        <v>0.8</v>
      </c>
      <c r="J36" s="488">
        <v>24</v>
      </c>
      <c r="K36" s="497"/>
      <c r="L36" s="83">
        <v>132600</v>
      </c>
      <c r="M36" s="76" t="s">
        <v>83</v>
      </c>
      <c r="N36" s="103">
        <v>0.8</v>
      </c>
      <c r="O36" s="488">
        <v>24</v>
      </c>
      <c r="P36" s="497"/>
      <c r="Q36" s="133"/>
    </row>
    <row r="37" spans="1:17" s="118" customFormat="1" ht="14.25">
      <c r="A37" s="133"/>
      <c r="B37" s="75">
        <v>132310</v>
      </c>
      <c r="C37" s="76" t="s">
        <v>73</v>
      </c>
      <c r="D37" s="103">
        <v>0.8</v>
      </c>
      <c r="E37" s="488">
        <v>24</v>
      </c>
      <c r="F37" s="497"/>
      <c r="G37" s="83">
        <v>133020</v>
      </c>
      <c r="H37" s="76" t="s">
        <v>21</v>
      </c>
      <c r="I37" s="103">
        <v>0.8</v>
      </c>
      <c r="J37" s="488">
        <v>24</v>
      </c>
      <c r="K37" s="497"/>
      <c r="L37" s="83">
        <v>133010</v>
      </c>
      <c r="M37" s="76" t="s">
        <v>84</v>
      </c>
      <c r="N37" s="103">
        <v>0.8</v>
      </c>
      <c r="O37" s="488">
        <v>24</v>
      </c>
      <c r="P37" s="497"/>
      <c r="Q37" s="133"/>
    </row>
    <row r="38" spans="1:17" s="118" customFormat="1" ht="14.25">
      <c r="A38" s="133"/>
      <c r="B38" s="75">
        <v>132300</v>
      </c>
      <c r="C38" s="76" t="s">
        <v>72</v>
      </c>
      <c r="D38" s="103">
        <v>0.8</v>
      </c>
      <c r="E38" s="488">
        <v>24</v>
      </c>
      <c r="F38" s="497"/>
      <c r="G38" s="83">
        <v>133030</v>
      </c>
      <c r="H38" s="76" t="s">
        <v>79</v>
      </c>
      <c r="I38" s="103">
        <v>0.8</v>
      </c>
      <c r="J38" s="488">
        <v>24</v>
      </c>
      <c r="K38" s="497"/>
      <c r="L38" s="83">
        <v>132270</v>
      </c>
      <c r="M38" s="76" t="s">
        <v>85</v>
      </c>
      <c r="N38" s="103">
        <v>0.8</v>
      </c>
      <c r="O38" s="488">
        <v>24</v>
      </c>
      <c r="P38" s="497"/>
      <c r="Q38" s="133"/>
    </row>
    <row r="39" spans="1:17" s="118" customFormat="1" ht="15" thickBot="1">
      <c r="A39" s="133"/>
      <c r="B39" s="80">
        <v>132220</v>
      </c>
      <c r="C39" s="81" t="s">
        <v>75</v>
      </c>
      <c r="D39" s="368">
        <v>2100000</v>
      </c>
      <c r="E39" s="498">
        <v>24</v>
      </c>
      <c r="F39" s="499"/>
      <c r="G39" s="84">
        <v>132420</v>
      </c>
      <c r="H39" s="81" t="s">
        <v>80</v>
      </c>
      <c r="I39" s="105">
        <v>0.8</v>
      </c>
      <c r="J39" s="498">
        <v>24</v>
      </c>
      <c r="K39" s="499"/>
      <c r="L39" s="510"/>
      <c r="M39" s="511"/>
      <c r="N39" s="511"/>
      <c r="O39" s="511"/>
      <c r="P39" s="512"/>
      <c r="Q39" s="133"/>
    </row>
    <row r="40" spans="2:16" ht="29.25" customHeight="1" thickBot="1">
      <c r="B40" s="513" t="s">
        <v>100</v>
      </c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5"/>
    </row>
    <row r="41" spans="1:17" s="335" customFormat="1" ht="24">
      <c r="A41" s="334"/>
      <c r="B41" s="95">
        <v>237350</v>
      </c>
      <c r="C41" s="85" t="s">
        <v>67</v>
      </c>
      <c r="D41" s="104">
        <v>0.8</v>
      </c>
      <c r="E41" s="508">
        <v>24</v>
      </c>
      <c r="F41" s="509"/>
      <c r="G41" s="97">
        <v>237050</v>
      </c>
      <c r="H41" s="85" t="s">
        <v>165</v>
      </c>
      <c r="I41" s="369">
        <v>600000</v>
      </c>
      <c r="J41" s="508">
        <v>24</v>
      </c>
      <c r="K41" s="509"/>
      <c r="L41" s="97">
        <v>234150</v>
      </c>
      <c r="M41" s="85" t="s">
        <v>58</v>
      </c>
      <c r="N41" s="104">
        <v>0.8</v>
      </c>
      <c r="O41" s="508">
        <v>24</v>
      </c>
      <c r="P41" s="509"/>
      <c r="Q41" s="334"/>
    </row>
    <row r="42" spans="1:21" s="335" customFormat="1" ht="24">
      <c r="A42" s="334"/>
      <c r="B42" s="70">
        <v>234050</v>
      </c>
      <c r="C42" s="65" t="s">
        <v>56</v>
      </c>
      <c r="D42" s="366">
        <v>7000</v>
      </c>
      <c r="E42" s="488">
        <v>24</v>
      </c>
      <c r="F42" s="497"/>
      <c r="G42" s="98">
        <v>237060</v>
      </c>
      <c r="H42" s="65" t="s">
        <v>170</v>
      </c>
      <c r="I42" s="370">
        <v>1000000</v>
      </c>
      <c r="J42" s="488">
        <v>24</v>
      </c>
      <c r="K42" s="497"/>
      <c r="L42" s="98">
        <v>237400</v>
      </c>
      <c r="M42" s="65" t="s">
        <v>68</v>
      </c>
      <c r="N42" s="69">
        <v>0.8</v>
      </c>
      <c r="O42" s="488">
        <v>24</v>
      </c>
      <c r="P42" s="497"/>
      <c r="Q42" s="334"/>
      <c r="S42" s="355">
        <f>6500*(1+S8)</f>
        <v>6784.700000000001</v>
      </c>
      <c r="U42" s="355">
        <f>550000*(1+S8)</f>
        <v>574090</v>
      </c>
    </row>
    <row r="43" spans="1:23" s="335" customFormat="1" ht="15">
      <c r="A43" s="334"/>
      <c r="B43" s="96">
        <v>237280</v>
      </c>
      <c r="C43" s="86" t="s">
        <v>61</v>
      </c>
      <c r="D43" s="366">
        <v>950000</v>
      </c>
      <c r="E43" s="488">
        <v>24</v>
      </c>
      <c r="F43" s="497"/>
      <c r="G43" s="98">
        <v>234100</v>
      </c>
      <c r="H43" s="65" t="s">
        <v>57</v>
      </c>
      <c r="I43" s="370">
        <v>17000</v>
      </c>
      <c r="J43" s="488">
        <v>24</v>
      </c>
      <c r="K43" s="497"/>
      <c r="L43" s="98">
        <v>235050</v>
      </c>
      <c r="M43" s="65" t="s">
        <v>63</v>
      </c>
      <c r="N43" s="370">
        <v>450000</v>
      </c>
      <c r="O43" s="488">
        <v>24</v>
      </c>
      <c r="P43" s="497"/>
      <c r="Q43" s="334"/>
      <c r="S43" s="355">
        <f>900000*(1+4.38%)</f>
        <v>939420</v>
      </c>
      <c r="U43" s="355">
        <f>950000*(1+S8)</f>
        <v>991610</v>
      </c>
      <c r="W43" s="355">
        <f>420000*(1+S8)</f>
        <v>438396</v>
      </c>
    </row>
    <row r="44" spans="1:23" s="337" customFormat="1" ht="24">
      <c r="A44" s="336"/>
      <c r="B44" s="70">
        <v>234220</v>
      </c>
      <c r="C44" s="65" t="s">
        <v>60</v>
      </c>
      <c r="D44" s="69">
        <v>0.8</v>
      </c>
      <c r="E44" s="488">
        <v>12</v>
      </c>
      <c r="F44" s="497"/>
      <c r="G44" s="98">
        <v>234230</v>
      </c>
      <c r="H44" s="65" t="s">
        <v>65</v>
      </c>
      <c r="I44" s="69">
        <v>0.8</v>
      </c>
      <c r="J44" s="488">
        <v>24</v>
      </c>
      <c r="K44" s="497"/>
      <c r="L44" s="98">
        <v>237300</v>
      </c>
      <c r="M44" s="67" t="s">
        <v>64</v>
      </c>
      <c r="N44" s="370">
        <v>900000</v>
      </c>
      <c r="O44" s="488">
        <v>24</v>
      </c>
      <c r="P44" s="497"/>
      <c r="Q44" s="336"/>
      <c r="U44" s="355">
        <f>16500*(1+S8)</f>
        <v>17222.7</v>
      </c>
      <c r="W44" s="355">
        <f>850000*(1+S8)</f>
        <v>887230</v>
      </c>
    </row>
    <row r="45" spans="1:17" s="335" customFormat="1" ht="15" thickBot="1">
      <c r="A45" s="334"/>
      <c r="B45" s="71">
        <v>235100</v>
      </c>
      <c r="C45" s="68" t="s">
        <v>62</v>
      </c>
      <c r="D45" s="101">
        <v>0.8</v>
      </c>
      <c r="E45" s="498">
        <v>12</v>
      </c>
      <c r="F45" s="499"/>
      <c r="G45" s="99">
        <v>234200</v>
      </c>
      <c r="H45" s="68" t="s">
        <v>59</v>
      </c>
      <c r="I45" s="101">
        <v>0.8</v>
      </c>
      <c r="J45" s="498">
        <v>24</v>
      </c>
      <c r="K45" s="499"/>
      <c r="L45" s="99">
        <v>237310</v>
      </c>
      <c r="M45" s="68" t="s">
        <v>66</v>
      </c>
      <c r="N45" s="101">
        <v>0.8</v>
      </c>
      <c r="O45" s="498">
        <v>24</v>
      </c>
      <c r="P45" s="499"/>
      <c r="Q45" s="334"/>
    </row>
    <row r="46" spans="1:17" s="335" customFormat="1" ht="6.75" customHeight="1" thickBot="1">
      <c r="A46" s="334"/>
      <c r="B46" s="87"/>
      <c r="C46" s="88"/>
      <c r="D46" s="89"/>
      <c r="E46" s="89"/>
      <c r="F46" s="89"/>
      <c r="G46" s="90"/>
      <c r="H46" s="88"/>
      <c r="I46" s="89"/>
      <c r="J46" s="89"/>
      <c r="K46" s="89"/>
      <c r="L46" s="91"/>
      <c r="M46" s="91"/>
      <c r="N46" s="91"/>
      <c r="O46" s="91"/>
      <c r="P46" s="92"/>
      <c r="Q46" s="334"/>
    </row>
    <row r="47" spans="1:18" s="32" customFormat="1" ht="15.75" thickBot="1">
      <c r="A47" s="42"/>
      <c r="B47" s="107">
        <v>159090</v>
      </c>
      <c r="C47" s="93" t="s">
        <v>111</v>
      </c>
      <c r="D47" s="108">
        <v>0.8</v>
      </c>
      <c r="E47" s="516">
        <v>12</v>
      </c>
      <c r="F47" s="517"/>
      <c r="G47" s="100">
        <v>237320</v>
      </c>
      <c r="H47" s="94" t="s">
        <v>173</v>
      </c>
      <c r="I47" s="106">
        <v>0.8</v>
      </c>
      <c r="J47" s="518">
        <v>24</v>
      </c>
      <c r="K47" s="519"/>
      <c r="L47" s="520" t="s">
        <v>166</v>
      </c>
      <c r="M47" s="520"/>
      <c r="N47" s="520"/>
      <c r="O47" s="520"/>
      <c r="P47" s="521"/>
      <c r="Q47" s="48"/>
      <c r="R47" s="31"/>
    </row>
    <row r="48" spans="1:18" s="32" customFormat="1" ht="24.75" customHeight="1" thickBot="1">
      <c r="A48" s="42"/>
      <c r="B48" s="522" t="s">
        <v>262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48"/>
      <c r="R48" s="31"/>
    </row>
    <row r="49" spans="1:18" s="32" customFormat="1" ht="36" customHeight="1" thickBot="1">
      <c r="A49" s="42"/>
      <c r="B49" s="371">
        <v>160000</v>
      </c>
      <c r="C49" s="372" t="s">
        <v>263</v>
      </c>
      <c r="D49" s="373">
        <v>1</v>
      </c>
      <c r="E49" s="525">
        <v>24</v>
      </c>
      <c r="F49" s="526"/>
      <c r="G49" s="527"/>
      <c r="H49" s="528"/>
      <c r="I49" s="528"/>
      <c r="J49" s="528"/>
      <c r="K49" s="528"/>
      <c r="L49" s="528"/>
      <c r="M49" s="528"/>
      <c r="N49" s="528"/>
      <c r="O49" s="528"/>
      <c r="P49" s="529"/>
      <c r="Q49" s="48"/>
      <c r="R49" s="31"/>
    </row>
    <row r="50" spans="2:17" s="43" customFormat="1" ht="13.5" customHeight="1" thickBot="1">
      <c r="B50" s="338"/>
      <c r="C50" s="56"/>
      <c r="D50" s="57"/>
      <c r="E50" s="57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49"/>
      <c r="Q50" s="49"/>
    </row>
    <row r="51" spans="1:17" s="30" customFormat="1" ht="33" customHeight="1">
      <c r="A51" s="43"/>
      <c r="B51" s="541" t="s">
        <v>201</v>
      </c>
      <c r="C51" s="542"/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227"/>
      <c r="P51" s="339"/>
      <c r="Q51" s="340"/>
    </row>
    <row r="52" spans="1:17" s="30" customFormat="1" ht="33" customHeight="1">
      <c r="A52" s="43"/>
      <c r="B52" s="530" t="s">
        <v>202</v>
      </c>
      <c r="C52" s="531"/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228"/>
      <c r="P52" s="341"/>
      <c r="Q52" s="340"/>
    </row>
    <row r="53" spans="1:17" s="30" customFormat="1" ht="33" customHeight="1">
      <c r="A53" s="43"/>
      <c r="B53" s="530" t="s">
        <v>203</v>
      </c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40"/>
      <c r="Q53" s="340"/>
    </row>
    <row r="54" spans="1:17" s="30" customFormat="1" ht="24" customHeight="1">
      <c r="A54" s="43"/>
      <c r="B54" s="530" t="s">
        <v>269</v>
      </c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40"/>
      <c r="Q54" s="340"/>
    </row>
    <row r="55" spans="1:17" s="7" customFormat="1" ht="33" customHeight="1" thickBot="1">
      <c r="A55" s="44"/>
      <c r="B55" s="532" t="s">
        <v>204</v>
      </c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4"/>
      <c r="Q55" s="340"/>
    </row>
    <row r="56" spans="2:17" s="43" customFormat="1" ht="13.5" customHeight="1" thickBot="1">
      <c r="B56" s="338"/>
      <c r="C56" s="56"/>
      <c r="D56" s="59"/>
      <c r="E56" s="59"/>
      <c r="F56" s="59"/>
      <c r="G56" s="59"/>
      <c r="H56" s="59"/>
      <c r="I56" s="59"/>
      <c r="J56" s="59"/>
      <c r="K56" s="59"/>
      <c r="L56" s="56"/>
      <c r="M56" s="59"/>
      <c r="N56" s="342"/>
      <c r="O56" s="342"/>
      <c r="P56" s="49"/>
      <c r="Q56" s="49"/>
    </row>
    <row r="57" spans="2:17" ht="25.5" customHeight="1" thickBot="1">
      <c r="B57" s="535" t="s">
        <v>178</v>
      </c>
      <c r="C57" s="536"/>
      <c r="D57" s="537">
        <v>40905</v>
      </c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9"/>
      <c r="Q57" s="44"/>
    </row>
    <row r="58" spans="2:17" s="36" customFormat="1" ht="16.5">
      <c r="B58" s="50"/>
      <c r="C58" s="51"/>
      <c r="D58" s="52"/>
      <c r="E58" s="52"/>
      <c r="F58" s="52"/>
      <c r="G58" s="52"/>
      <c r="H58" s="52"/>
      <c r="I58" s="52"/>
      <c r="J58" s="52"/>
      <c r="K58" s="52"/>
      <c r="L58" s="53"/>
      <c r="M58" s="54"/>
      <c r="N58" s="55"/>
      <c r="O58" s="55"/>
      <c r="Q58" s="44"/>
    </row>
    <row r="59" spans="2:16" ht="16.5">
      <c r="B59" s="13"/>
      <c r="C59" s="11"/>
      <c r="D59" s="12"/>
      <c r="E59" s="12"/>
      <c r="F59" s="12"/>
      <c r="G59" s="12"/>
      <c r="H59" s="12"/>
      <c r="I59" s="12"/>
      <c r="J59" s="12"/>
      <c r="K59" s="12"/>
      <c r="L59" s="13"/>
      <c r="M59" s="14"/>
      <c r="N59" s="16"/>
      <c r="O59" s="16"/>
      <c r="P59" s="1"/>
    </row>
    <row r="60" spans="1:17" s="2" customFormat="1" ht="12.75">
      <c r="A60" s="44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3"/>
      <c r="M60" s="14"/>
      <c r="N60" s="16"/>
      <c r="O60" s="16"/>
      <c r="Q60" s="44"/>
    </row>
    <row r="61" spans="1:17" s="2" customFormat="1" ht="12.75">
      <c r="A61" s="44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13"/>
      <c r="M61" s="14"/>
      <c r="N61" s="19"/>
      <c r="O61" s="19"/>
      <c r="Q61" s="44"/>
    </row>
    <row r="62" spans="1:17" s="2" customFormat="1" ht="14.25">
      <c r="A62" s="44"/>
      <c r="B62" s="20"/>
      <c r="C62" s="20"/>
      <c r="D62" s="21"/>
      <c r="E62" s="21"/>
      <c r="F62" s="21"/>
      <c r="G62" s="21"/>
      <c r="H62" s="21"/>
      <c r="I62" s="21"/>
      <c r="J62" s="21"/>
      <c r="K62" s="21"/>
      <c r="L62" s="10"/>
      <c r="M62" s="22"/>
      <c r="N62" s="23"/>
      <c r="O62" s="23"/>
      <c r="Q62" s="44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4.25"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10"/>
      <c r="M65" s="22"/>
      <c r="N65" s="23"/>
      <c r="O65" s="23"/>
      <c r="P65" s="1"/>
    </row>
    <row r="66" spans="2:16" ht="14.25"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10"/>
      <c r="M66" s="22"/>
      <c r="N66" s="23"/>
      <c r="O66" s="23"/>
      <c r="P66" s="1"/>
    </row>
    <row r="67" spans="2:16" ht="14.25"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10"/>
      <c r="M67" s="22"/>
      <c r="N67" s="23"/>
      <c r="O67" s="23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10"/>
      <c r="M68" s="22"/>
      <c r="N68" s="23"/>
      <c r="O68" s="23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10"/>
      <c r="M69" s="22"/>
      <c r="N69" s="23"/>
      <c r="O69" s="23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6"/>
      <c r="E73" s="26"/>
      <c r="F73" s="26"/>
      <c r="G73" s="26"/>
      <c r="H73" s="26"/>
      <c r="I73" s="26"/>
      <c r="J73" s="26"/>
      <c r="K73" s="26"/>
      <c r="L73" s="23"/>
      <c r="M73" s="15"/>
      <c r="N73" s="15"/>
      <c r="O73" s="15"/>
      <c r="P73" s="1"/>
    </row>
    <row r="74" spans="2:16" ht="12.75">
      <c r="B74" s="10"/>
      <c r="C74" s="10"/>
      <c r="D74" s="26"/>
      <c r="E74" s="26"/>
      <c r="F74" s="26"/>
      <c r="G74" s="26"/>
      <c r="H74" s="26"/>
      <c r="I74" s="26"/>
      <c r="J74" s="26"/>
      <c r="K74" s="26"/>
      <c r="L74" s="23"/>
      <c r="M74" s="15"/>
      <c r="N74" s="15"/>
      <c r="O74" s="15"/>
      <c r="P74" s="1"/>
    </row>
    <row r="75" spans="2:16" ht="12.75">
      <c r="B75" s="10"/>
      <c r="C75" s="10"/>
      <c r="D75" s="26"/>
      <c r="E75" s="26"/>
      <c r="F75" s="26"/>
      <c r="G75" s="26"/>
      <c r="H75" s="26"/>
      <c r="I75" s="26"/>
      <c r="J75" s="26"/>
      <c r="K75" s="26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23"/>
      <c r="M114" s="15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23"/>
      <c r="M115" s="15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23"/>
      <c r="M116" s="15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spans="2:16" ht="12.75">
      <c r="B132" s="10"/>
      <c r="C132" s="10"/>
      <c r="D132" s="27"/>
      <c r="E132" s="27"/>
      <c r="F132" s="27"/>
      <c r="G132" s="27"/>
      <c r="H132" s="27"/>
      <c r="I132" s="27"/>
      <c r="J132" s="27"/>
      <c r="K132" s="27"/>
      <c r="L132" s="10"/>
      <c r="M132" s="22"/>
      <c r="N132" s="15"/>
      <c r="O132" s="15"/>
      <c r="P132" s="1"/>
    </row>
    <row r="133" spans="2:16" ht="12.75">
      <c r="B133" s="10"/>
      <c r="C133" s="10"/>
      <c r="D133" s="27"/>
      <c r="E133" s="27"/>
      <c r="F133" s="27"/>
      <c r="G133" s="27"/>
      <c r="H133" s="27"/>
      <c r="I133" s="27"/>
      <c r="J133" s="27"/>
      <c r="K133" s="27"/>
      <c r="L133" s="10"/>
      <c r="M133" s="22"/>
      <c r="N133" s="15"/>
      <c r="O133" s="15"/>
      <c r="P133" s="1"/>
    </row>
    <row r="134" spans="2:16" ht="12.75">
      <c r="B134" s="10"/>
      <c r="C134" s="10"/>
      <c r="D134" s="27"/>
      <c r="E134" s="27"/>
      <c r="F134" s="27"/>
      <c r="G134" s="27"/>
      <c r="H134" s="27"/>
      <c r="I134" s="27"/>
      <c r="J134" s="27"/>
      <c r="K134" s="27"/>
      <c r="L134" s="10"/>
      <c r="M134" s="22"/>
      <c r="N134" s="15"/>
      <c r="O134" s="15"/>
      <c r="P134" s="1"/>
    </row>
    <row r="135" ht="12.75">
      <c r="P135" s="1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  <row r="2559" ht="12.75">
      <c r="P2559" s="5"/>
    </row>
  </sheetData>
  <sheetProtection/>
  <mergeCells count="117">
    <mergeCell ref="B48:P48"/>
    <mergeCell ref="E49:F49"/>
    <mergeCell ref="G49:P49"/>
    <mergeCell ref="B52:N52"/>
    <mergeCell ref="B55:P55"/>
    <mergeCell ref="B57:C57"/>
    <mergeCell ref="D57:P57"/>
    <mergeCell ref="B53:P53"/>
    <mergeCell ref="B51:N51"/>
    <mergeCell ref="B54:P54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O43:P43"/>
    <mergeCell ref="B29:N29"/>
    <mergeCell ref="B30:P30"/>
    <mergeCell ref="B31:N31"/>
    <mergeCell ref="E32:F32"/>
    <mergeCell ref="J32:K32"/>
    <mergeCell ref="O32:P32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O36:P36"/>
    <mergeCell ref="O37:P37"/>
    <mergeCell ref="O33:P33"/>
    <mergeCell ref="O38:P38"/>
    <mergeCell ref="E39:F39"/>
    <mergeCell ref="J39:K39"/>
    <mergeCell ref="E38:F38"/>
    <mergeCell ref="J34:K34"/>
    <mergeCell ref="J35:K35"/>
    <mergeCell ref="J36:K36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J24:K24"/>
    <mergeCell ref="J25:K25"/>
    <mergeCell ref="E23:F23"/>
    <mergeCell ref="E28:F28"/>
    <mergeCell ref="J28:K28"/>
    <mergeCell ref="E26:F26"/>
    <mergeCell ref="E27:F27"/>
    <mergeCell ref="J27:K27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15:P15"/>
    <mergeCell ref="O16:P16"/>
    <mergeCell ref="O17:P17"/>
    <mergeCell ref="O18:P18"/>
    <mergeCell ref="E19:F19"/>
    <mergeCell ref="E18:F18"/>
    <mergeCell ref="E20:F20"/>
    <mergeCell ref="E21:F21"/>
    <mergeCell ref="J15:K15"/>
    <mergeCell ref="J16:K16"/>
    <mergeCell ref="J17:K17"/>
    <mergeCell ref="J18:K18"/>
    <mergeCell ref="J19:K19"/>
    <mergeCell ref="E16:F16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3"/>
  <sheetViews>
    <sheetView showGridLines="0" view="pageBreakPreview" zoomScale="70" zoomScaleSheetLayoutView="70" zoomScalePageLayoutView="0" workbookViewId="0" topLeftCell="A1">
      <selection activeCell="B39" sqref="B39:M39"/>
    </sheetView>
  </sheetViews>
  <sheetFormatPr defaultColWidth="11.00390625" defaultRowHeight="14.25"/>
  <cols>
    <col min="1" max="1" width="2.75390625" style="111" customWidth="1"/>
    <col min="2" max="2" width="18.375" style="111" customWidth="1"/>
    <col min="3" max="3" width="25.875" style="111" customWidth="1"/>
    <col min="4" max="4" width="7.125" style="111" customWidth="1"/>
    <col min="5" max="5" width="3.625" style="111" customWidth="1"/>
    <col min="6" max="6" width="9.25390625" style="111" customWidth="1"/>
    <col min="7" max="7" width="21.00390625" style="111" customWidth="1"/>
    <col min="8" max="8" width="7.00390625" style="111" customWidth="1"/>
    <col min="9" max="9" width="3.625" style="111" customWidth="1"/>
    <col min="10" max="10" width="9.125" style="111" customWidth="1"/>
    <col min="11" max="11" width="15.75390625" style="111" customWidth="1"/>
    <col min="12" max="12" width="12.625" style="111" customWidth="1"/>
    <col min="13" max="13" width="22.375" style="111" bestFit="1" customWidth="1"/>
    <col min="14" max="14" width="3.625" style="110" customWidth="1"/>
    <col min="15" max="16" width="11.00390625" style="128" customWidth="1"/>
    <col min="17" max="16384" width="11.00390625" style="111" customWidth="1"/>
  </cols>
  <sheetData>
    <row r="1" spans="2:16" s="163" customFormat="1" ht="15" thickBot="1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164"/>
      <c r="P1" s="165"/>
    </row>
    <row r="2" spans="2:15" ht="15">
      <c r="B2" s="124"/>
      <c r="C2" s="555" t="s">
        <v>186</v>
      </c>
      <c r="D2" s="555"/>
      <c r="E2" s="555"/>
      <c r="F2" s="555"/>
      <c r="G2" s="555"/>
      <c r="H2" s="555"/>
      <c r="I2" s="555"/>
      <c r="J2" s="555"/>
      <c r="K2" s="555"/>
      <c r="L2" s="555"/>
      <c r="M2" s="571" t="s">
        <v>246</v>
      </c>
      <c r="N2" s="572"/>
      <c r="O2" s="127"/>
    </row>
    <row r="3" spans="2:16" s="112" customFormat="1" ht="22.5" customHeight="1">
      <c r="B3" s="125"/>
      <c r="C3" s="577" t="s">
        <v>187</v>
      </c>
      <c r="D3" s="577"/>
      <c r="E3" s="577"/>
      <c r="F3" s="577"/>
      <c r="G3" s="577"/>
      <c r="H3" s="577"/>
      <c r="I3" s="577"/>
      <c r="J3" s="577"/>
      <c r="K3" s="577"/>
      <c r="L3" s="577"/>
      <c r="M3" s="573" t="s">
        <v>185</v>
      </c>
      <c r="N3" s="574"/>
      <c r="O3" s="129"/>
      <c r="P3" s="129"/>
    </row>
    <row r="4" spans="2:16" s="113" customFormat="1" ht="37.5" customHeight="1" thickBot="1">
      <c r="B4" s="126"/>
      <c r="C4" s="578" t="s">
        <v>188</v>
      </c>
      <c r="D4" s="578"/>
      <c r="E4" s="578"/>
      <c r="F4" s="578"/>
      <c r="G4" s="578"/>
      <c r="H4" s="578"/>
      <c r="I4" s="578"/>
      <c r="J4" s="578"/>
      <c r="K4" s="578"/>
      <c r="L4" s="578"/>
      <c r="M4" s="575"/>
      <c r="N4" s="576"/>
      <c r="O4" s="130"/>
      <c r="P4" s="130"/>
    </row>
    <row r="5" spans="2:16" s="166" customFormat="1" ht="4.5" customHeight="1">
      <c r="B5" s="318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20"/>
      <c r="O5" s="167"/>
      <c r="P5" s="167"/>
    </row>
    <row r="6" spans="2:16" s="166" customFormat="1" ht="9" customHeight="1" thickBot="1">
      <c r="B6" s="318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167"/>
      <c r="P6" s="167"/>
    </row>
    <row r="7" spans="2:16" s="29" customFormat="1" ht="15.75" thickBot="1">
      <c r="B7" s="550" t="s">
        <v>189</v>
      </c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2"/>
      <c r="O7" s="40"/>
      <c r="P7" s="40"/>
    </row>
    <row r="8" spans="2:16" s="8" customFormat="1" ht="45" customHeight="1" thickBot="1">
      <c r="B8" s="159" t="s">
        <v>23</v>
      </c>
      <c r="C8" s="159" t="s">
        <v>0</v>
      </c>
      <c r="D8" s="543" t="s">
        <v>142</v>
      </c>
      <c r="E8" s="544"/>
      <c r="F8" s="159" t="s">
        <v>23</v>
      </c>
      <c r="G8" s="138" t="s">
        <v>0</v>
      </c>
      <c r="H8" s="545" t="s">
        <v>142</v>
      </c>
      <c r="I8" s="544"/>
      <c r="J8" s="138" t="s">
        <v>23</v>
      </c>
      <c r="K8" s="545" t="s">
        <v>0</v>
      </c>
      <c r="L8" s="544"/>
      <c r="M8" s="545" t="s">
        <v>142</v>
      </c>
      <c r="N8" s="544"/>
      <c r="O8" s="50"/>
      <c r="P8" s="50"/>
    </row>
    <row r="9" spans="2:16" s="114" customFormat="1" ht="29.25" thickBot="1">
      <c r="B9" s="281">
        <v>632300</v>
      </c>
      <c r="C9" s="285" t="s">
        <v>98</v>
      </c>
      <c r="D9" s="287">
        <v>24</v>
      </c>
      <c r="E9" s="140" t="s">
        <v>148</v>
      </c>
      <c r="F9" s="290">
        <v>632250</v>
      </c>
      <c r="G9" s="291" t="s">
        <v>146</v>
      </c>
      <c r="H9" s="292">
        <v>24</v>
      </c>
      <c r="I9" s="293" t="s">
        <v>148</v>
      </c>
      <c r="J9" s="294">
        <v>632310</v>
      </c>
      <c r="K9" s="558" t="s">
        <v>97</v>
      </c>
      <c r="L9" s="559"/>
      <c r="M9" s="295">
        <v>24</v>
      </c>
      <c r="N9" s="293" t="s">
        <v>148</v>
      </c>
      <c r="O9" s="131"/>
      <c r="P9" s="131"/>
    </row>
    <row r="10" spans="2:16" s="114" customFormat="1" ht="26.25" customHeight="1" thickBot="1">
      <c r="B10" s="282">
        <v>632260</v>
      </c>
      <c r="C10" s="286" t="s">
        <v>174</v>
      </c>
      <c r="D10" s="288">
        <v>24</v>
      </c>
      <c r="E10" s="289" t="s">
        <v>169</v>
      </c>
      <c r="F10" s="560"/>
      <c r="G10" s="560"/>
      <c r="H10" s="560"/>
      <c r="I10" s="560"/>
      <c r="J10" s="560"/>
      <c r="K10" s="560"/>
      <c r="L10" s="560"/>
      <c r="M10" s="560"/>
      <c r="N10" s="561"/>
      <c r="O10" s="131"/>
      <c r="P10" s="131"/>
    </row>
    <row r="11" spans="2:14" s="168" customFormat="1" ht="12" customHeight="1" thickBot="1">
      <c r="B11" s="321"/>
      <c r="C11" s="322"/>
      <c r="D11" s="322"/>
      <c r="E11" s="322"/>
      <c r="F11" s="323"/>
      <c r="G11" s="323"/>
      <c r="H11" s="323"/>
      <c r="I11" s="323"/>
      <c r="J11" s="324"/>
      <c r="K11" s="325"/>
      <c r="L11" s="325"/>
      <c r="M11" s="323"/>
      <c r="N11" s="326"/>
    </row>
    <row r="12" spans="2:16" s="29" customFormat="1" ht="15.75" thickBot="1">
      <c r="B12" s="550" t="s">
        <v>192</v>
      </c>
      <c r="C12" s="551"/>
      <c r="D12" s="562"/>
      <c r="E12" s="562"/>
      <c r="F12" s="551"/>
      <c r="G12" s="551"/>
      <c r="H12" s="562"/>
      <c r="I12" s="562"/>
      <c r="J12" s="551"/>
      <c r="K12" s="551"/>
      <c r="L12" s="551"/>
      <c r="M12" s="551"/>
      <c r="N12" s="552"/>
      <c r="O12" s="40"/>
      <c r="P12" s="40"/>
    </row>
    <row r="13" spans="2:16" s="29" customFormat="1" ht="42.75" customHeight="1" thickBot="1">
      <c r="B13" s="296">
        <v>732250</v>
      </c>
      <c r="C13" s="297" t="s">
        <v>146</v>
      </c>
      <c r="D13" s="308">
        <v>24</v>
      </c>
      <c r="E13" s="293" t="s">
        <v>169</v>
      </c>
      <c r="F13" s="298">
        <v>732260</v>
      </c>
      <c r="G13" s="297" t="s">
        <v>175</v>
      </c>
      <c r="H13" s="308">
        <v>24</v>
      </c>
      <c r="I13" s="293" t="s">
        <v>169</v>
      </c>
      <c r="J13" s="563"/>
      <c r="K13" s="563"/>
      <c r="L13" s="563"/>
      <c r="M13" s="563"/>
      <c r="N13" s="564"/>
      <c r="O13" s="40"/>
      <c r="P13" s="40"/>
    </row>
    <row r="14" spans="2:14" s="168" customFormat="1" ht="10.5" customHeight="1" thickBot="1">
      <c r="B14" s="330"/>
      <c r="C14" s="327"/>
      <c r="D14" s="327"/>
      <c r="E14" s="327"/>
      <c r="F14" s="324"/>
      <c r="G14" s="322"/>
      <c r="H14" s="322"/>
      <c r="I14" s="322"/>
      <c r="J14" s="324"/>
      <c r="K14" s="322"/>
      <c r="L14" s="322"/>
      <c r="M14" s="331"/>
      <c r="N14" s="326"/>
    </row>
    <row r="15" spans="2:16" s="116" customFormat="1" ht="17.25" thickBot="1">
      <c r="B15" s="550" t="s">
        <v>191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2"/>
      <c r="O15" s="132"/>
      <c r="P15" s="132"/>
    </row>
    <row r="16" spans="2:16" s="117" customFormat="1" ht="30" customHeight="1">
      <c r="B16" s="299">
        <v>900002</v>
      </c>
      <c r="C16" s="303" t="s">
        <v>102</v>
      </c>
      <c r="D16" s="283">
        <v>24</v>
      </c>
      <c r="E16" s="140" t="s">
        <v>148</v>
      </c>
      <c r="F16" s="299">
        <v>900006</v>
      </c>
      <c r="G16" s="307" t="s">
        <v>115</v>
      </c>
      <c r="H16" s="309">
        <v>24</v>
      </c>
      <c r="I16" s="313" t="s">
        <v>169</v>
      </c>
      <c r="J16" s="299">
        <v>900003</v>
      </c>
      <c r="K16" s="556" t="s">
        <v>103</v>
      </c>
      <c r="L16" s="557"/>
      <c r="M16" s="309">
        <v>24</v>
      </c>
      <c r="N16" s="310" t="s">
        <v>169</v>
      </c>
      <c r="O16" s="132"/>
      <c r="P16" s="132"/>
    </row>
    <row r="17" spans="2:16" s="29" customFormat="1" ht="31.5" customHeight="1" thickBot="1">
      <c r="B17" s="300">
        <v>900004</v>
      </c>
      <c r="C17" s="304" t="s">
        <v>104</v>
      </c>
      <c r="D17" s="302">
        <v>24</v>
      </c>
      <c r="E17" s="306" t="s">
        <v>148</v>
      </c>
      <c r="F17" s="301">
        <v>900001</v>
      </c>
      <c r="G17" s="305" t="s">
        <v>101</v>
      </c>
      <c r="H17" s="311">
        <v>24</v>
      </c>
      <c r="I17" s="314" t="s">
        <v>169</v>
      </c>
      <c r="J17" s="301">
        <v>900005</v>
      </c>
      <c r="K17" s="553" t="s">
        <v>54</v>
      </c>
      <c r="L17" s="554"/>
      <c r="M17" s="311">
        <v>24</v>
      </c>
      <c r="N17" s="312" t="s">
        <v>169</v>
      </c>
      <c r="O17" s="40"/>
      <c r="P17" s="40"/>
    </row>
    <row r="18" spans="2:16" s="118" customFormat="1" ht="30" customHeight="1" thickBot="1">
      <c r="B18" s="301">
        <v>900007</v>
      </c>
      <c r="C18" s="305" t="s">
        <v>116</v>
      </c>
      <c r="D18" s="284">
        <v>24</v>
      </c>
      <c r="E18" s="289" t="s">
        <v>148</v>
      </c>
      <c r="F18" s="548"/>
      <c r="G18" s="548"/>
      <c r="H18" s="548"/>
      <c r="I18" s="548"/>
      <c r="J18" s="548"/>
      <c r="K18" s="548"/>
      <c r="L18" s="548"/>
      <c r="M18" s="548"/>
      <c r="N18" s="549"/>
      <c r="O18" s="133"/>
      <c r="P18" s="133"/>
    </row>
    <row r="19" spans="2:14" s="169" customFormat="1" ht="11.25" customHeight="1" thickBot="1">
      <c r="B19" s="321"/>
      <c r="C19" s="324"/>
      <c r="D19" s="324"/>
      <c r="E19" s="324"/>
      <c r="F19" s="324"/>
      <c r="G19" s="327"/>
      <c r="H19" s="327"/>
      <c r="I19" s="327"/>
      <c r="J19" s="324"/>
      <c r="K19" s="328"/>
      <c r="L19" s="328"/>
      <c r="M19" s="328"/>
      <c r="N19" s="329"/>
    </row>
    <row r="20" spans="2:16" s="120" customFormat="1" ht="15.75" thickBot="1">
      <c r="B20" s="550" t="s">
        <v>190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2"/>
      <c r="O20" s="41"/>
      <c r="P20" s="41"/>
    </row>
    <row r="21" spans="2:14" ht="18.75" customHeight="1">
      <c r="B21" s="281">
        <v>311101</v>
      </c>
      <c r="C21" s="546" t="s">
        <v>117</v>
      </c>
      <c r="D21" s="546"/>
      <c r="E21" s="547"/>
      <c r="F21" s="281">
        <v>311109</v>
      </c>
      <c r="G21" s="546" t="s">
        <v>122</v>
      </c>
      <c r="H21" s="546"/>
      <c r="I21" s="547"/>
      <c r="J21" s="281">
        <v>311142</v>
      </c>
      <c r="K21" s="546" t="s">
        <v>131</v>
      </c>
      <c r="L21" s="546"/>
      <c r="M21" s="546"/>
      <c r="N21" s="121"/>
    </row>
    <row r="22" spans="2:16" s="109" customFormat="1" ht="18.75" customHeight="1">
      <c r="B22" s="315">
        <v>311102</v>
      </c>
      <c r="C22" s="567" t="s">
        <v>118</v>
      </c>
      <c r="D22" s="567"/>
      <c r="E22" s="568"/>
      <c r="F22" s="315">
        <v>311115</v>
      </c>
      <c r="G22" s="567" t="s">
        <v>123</v>
      </c>
      <c r="H22" s="567"/>
      <c r="I22" s="568"/>
      <c r="J22" s="317">
        <v>311143</v>
      </c>
      <c r="K22" s="567" t="s">
        <v>132</v>
      </c>
      <c r="L22" s="567"/>
      <c r="M22" s="567"/>
      <c r="N22" s="122"/>
      <c r="O22" s="134"/>
      <c r="P22" s="134"/>
    </row>
    <row r="23" spans="2:14" ht="18.75" customHeight="1">
      <c r="B23" s="315">
        <v>311128</v>
      </c>
      <c r="C23" s="567" t="s">
        <v>43</v>
      </c>
      <c r="D23" s="567"/>
      <c r="E23" s="568"/>
      <c r="F23" s="315">
        <v>311117</v>
      </c>
      <c r="G23" s="567" t="s">
        <v>49</v>
      </c>
      <c r="H23" s="567"/>
      <c r="I23" s="568"/>
      <c r="J23" s="315">
        <v>311144</v>
      </c>
      <c r="K23" s="567" t="s">
        <v>133</v>
      </c>
      <c r="L23" s="567"/>
      <c r="M23" s="567"/>
      <c r="N23" s="122"/>
    </row>
    <row r="24" spans="2:14" ht="18.75" customHeight="1">
      <c r="B24" s="315">
        <v>311103</v>
      </c>
      <c r="C24" s="567" t="s">
        <v>1</v>
      </c>
      <c r="D24" s="567"/>
      <c r="E24" s="568"/>
      <c r="F24" s="315">
        <v>311118</v>
      </c>
      <c r="G24" s="567" t="s">
        <v>50</v>
      </c>
      <c r="H24" s="567"/>
      <c r="I24" s="568"/>
      <c r="J24" s="315">
        <v>311145</v>
      </c>
      <c r="K24" s="567" t="s">
        <v>134</v>
      </c>
      <c r="L24" s="567"/>
      <c r="M24" s="567"/>
      <c r="N24" s="122"/>
    </row>
    <row r="25" spans="2:14" ht="28.5" customHeight="1">
      <c r="B25" s="315">
        <v>311106</v>
      </c>
      <c r="C25" s="567" t="s">
        <v>112</v>
      </c>
      <c r="D25" s="567"/>
      <c r="E25" s="568"/>
      <c r="F25" s="315">
        <v>311116</v>
      </c>
      <c r="G25" s="567" t="s">
        <v>147</v>
      </c>
      <c r="H25" s="567"/>
      <c r="I25" s="568"/>
      <c r="J25" s="315">
        <v>311146</v>
      </c>
      <c r="K25" s="567" t="s">
        <v>135</v>
      </c>
      <c r="L25" s="567"/>
      <c r="M25" s="567"/>
      <c r="N25" s="122"/>
    </row>
    <row r="26" spans="2:14" ht="18.75" customHeight="1">
      <c r="B26" s="315">
        <v>311104</v>
      </c>
      <c r="C26" s="567" t="s">
        <v>42</v>
      </c>
      <c r="D26" s="567"/>
      <c r="E26" s="568"/>
      <c r="F26" s="315">
        <v>311119</v>
      </c>
      <c r="G26" s="567" t="s">
        <v>9</v>
      </c>
      <c r="H26" s="567"/>
      <c r="I26" s="568"/>
      <c r="J26" s="315">
        <v>311147</v>
      </c>
      <c r="K26" s="567" t="s">
        <v>136</v>
      </c>
      <c r="L26" s="567"/>
      <c r="M26" s="567"/>
      <c r="N26" s="122"/>
    </row>
    <row r="27" spans="2:14" ht="18.75" customHeight="1">
      <c r="B27" s="315">
        <v>311105</v>
      </c>
      <c r="C27" s="567" t="s">
        <v>44</v>
      </c>
      <c r="D27" s="567"/>
      <c r="E27" s="568"/>
      <c r="F27" s="315">
        <v>311110</v>
      </c>
      <c r="G27" s="567" t="s">
        <v>124</v>
      </c>
      <c r="H27" s="567"/>
      <c r="I27" s="568"/>
      <c r="J27" s="315">
        <v>311129</v>
      </c>
      <c r="K27" s="567" t="s">
        <v>45</v>
      </c>
      <c r="L27" s="567"/>
      <c r="M27" s="567"/>
      <c r="N27" s="122"/>
    </row>
    <row r="28" spans="2:14" ht="33" customHeight="1">
      <c r="B28" s="315">
        <v>311107</v>
      </c>
      <c r="C28" s="567" t="s">
        <v>119</v>
      </c>
      <c r="D28" s="567"/>
      <c r="E28" s="568"/>
      <c r="F28" s="315">
        <v>311120</v>
      </c>
      <c r="G28" s="567" t="s">
        <v>51</v>
      </c>
      <c r="H28" s="567"/>
      <c r="I28" s="568"/>
      <c r="J28" s="315">
        <v>311130</v>
      </c>
      <c r="K28" s="567" t="s">
        <v>46</v>
      </c>
      <c r="L28" s="567"/>
      <c r="M28" s="567"/>
      <c r="N28" s="122"/>
    </row>
    <row r="29" spans="2:14" ht="18.75" customHeight="1">
      <c r="B29" s="315">
        <v>311108</v>
      </c>
      <c r="C29" s="567" t="s">
        <v>47</v>
      </c>
      <c r="D29" s="567"/>
      <c r="E29" s="568"/>
      <c r="F29" s="315">
        <v>311121</v>
      </c>
      <c r="G29" s="567" t="s">
        <v>52</v>
      </c>
      <c r="H29" s="567"/>
      <c r="I29" s="568"/>
      <c r="J29" s="315">
        <v>311132</v>
      </c>
      <c r="K29" s="567" t="s">
        <v>27</v>
      </c>
      <c r="L29" s="567"/>
      <c r="M29" s="567"/>
      <c r="N29" s="122"/>
    </row>
    <row r="30" spans="2:14" ht="18.75" customHeight="1">
      <c r="B30" s="315">
        <v>311111</v>
      </c>
      <c r="C30" s="567" t="s">
        <v>120</v>
      </c>
      <c r="D30" s="567"/>
      <c r="E30" s="568"/>
      <c r="F30" s="315">
        <v>311122</v>
      </c>
      <c r="G30" s="567" t="s">
        <v>125</v>
      </c>
      <c r="H30" s="567"/>
      <c r="I30" s="568"/>
      <c r="J30" s="315">
        <v>311131</v>
      </c>
      <c r="K30" s="567" t="s">
        <v>28</v>
      </c>
      <c r="L30" s="567"/>
      <c r="M30" s="567"/>
      <c r="N30" s="122"/>
    </row>
    <row r="31" spans="2:14" ht="18.75" customHeight="1">
      <c r="B31" s="315">
        <v>311112</v>
      </c>
      <c r="C31" s="567" t="s">
        <v>48</v>
      </c>
      <c r="D31" s="567"/>
      <c r="E31" s="568"/>
      <c r="F31" s="315">
        <v>311123</v>
      </c>
      <c r="G31" s="567" t="s">
        <v>126</v>
      </c>
      <c r="H31" s="567"/>
      <c r="I31" s="568"/>
      <c r="J31" s="315">
        <v>311135</v>
      </c>
      <c r="K31" s="567" t="s">
        <v>137</v>
      </c>
      <c r="L31" s="567"/>
      <c r="M31" s="567"/>
      <c r="N31" s="122"/>
    </row>
    <row r="32" spans="2:14" ht="18.75" customHeight="1">
      <c r="B32" s="315">
        <v>311113</v>
      </c>
      <c r="C32" s="567" t="s">
        <v>20</v>
      </c>
      <c r="D32" s="567"/>
      <c r="E32" s="568"/>
      <c r="F32" s="315">
        <v>311124</v>
      </c>
      <c r="G32" s="567" t="s">
        <v>127</v>
      </c>
      <c r="H32" s="567"/>
      <c r="I32" s="568"/>
      <c r="J32" s="315">
        <v>311133</v>
      </c>
      <c r="K32" s="567" t="s">
        <v>138</v>
      </c>
      <c r="L32" s="567"/>
      <c r="M32" s="567"/>
      <c r="N32" s="122"/>
    </row>
    <row r="33" spans="2:14" ht="18.75" customHeight="1">
      <c r="B33" s="315">
        <v>311139</v>
      </c>
      <c r="C33" s="567" t="s">
        <v>121</v>
      </c>
      <c r="D33" s="567"/>
      <c r="E33" s="568"/>
      <c r="F33" s="315">
        <v>311126</v>
      </c>
      <c r="G33" s="567" t="s">
        <v>128</v>
      </c>
      <c r="H33" s="567"/>
      <c r="I33" s="568"/>
      <c r="J33" s="315">
        <v>311136</v>
      </c>
      <c r="K33" s="567" t="s">
        <v>139</v>
      </c>
      <c r="L33" s="567"/>
      <c r="M33" s="567"/>
      <c r="N33" s="122"/>
    </row>
    <row r="34" spans="2:14" ht="18.75" customHeight="1">
      <c r="B34" s="315">
        <v>311114</v>
      </c>
      <c r="C34" s="567" t="s">
        <v>7</v>
      </c>
      <c r="D34" s="567"/>
      <c r="E34" s="568"/>
      <c r="F34" s="315">
        <v>311140</v>
      </c>
      <c r="G34" s="567" t="s">
        <v>129</v>
      </c>
      <c r="H34" s="567"/>
      <c r="I34" s="568"/>
      <c r="J34" s="315">
        <v>311134</v>
      </c>
      <c r="K34" s="567" t="s">
        <v>140</v>
      </c>
      <c r="L34" s="567"/>
      <c r="M34" s="567"/>
      <c r="N34" s="122"/>
    </row>
    <row r="35" spans="2:14" ht="18.75" customHeight="1" thickBot="1">
      <c r="B35" s="316">
        <v>311127</v>
      </c>
      <c r="C35" s="569" t="s">
        <v>41</v>
      </c>
      <c r="D35" s="569"/>
      <c r="E35" s="570"/>
      <c r="F35" s="316">
        <v>311141</v>
      </c>
      <c r="G35" s="569" t="s">
        <v>130</v>
      </c>
      <c r="H35" s="569"/>
      <c r="I35" s="570"/>
      <c r="J35" s="316">
        <v>311138</v>
      </c>
      <c r="K35" s="569" t="s">
        <v>141</v>
      </c>
      <c r="L35" s="569"/>
      <c r="M35" s="569"/>
      <c r="N35" s="123"/>
    </row>
    <row r="36" spans="2:16" s="118" customFormat="1" ht="10.5" customHeight="1">
      <c r="B36" s="142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41"/>
      <c r="O36" s="133"/>
      <c r="P36" s="133"/>
    </row>
    <row r="37" spans="2:16" s="115" customFormat="1" ht="34.5" customHeight="1">
      <c r="B37" s="565" t="s">
        <v>149</v>
      </c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143"/>
      <c r="O37" s="135"/>
      <c r="P37" s="136"/>
    </row>
    <row r="38" spans="2:16" s="115" customFormat="1" ht="45" customHeight="1">
      <c r="B38" s="565" t="s">
        <v>168</v>
      </c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143"/>
      <c r="O38" s="135"/>
      <c r="P38" s="136"/>
    </row>
    <row r="39" spans="2:14" ht="34.5" customHeight="1">
      <c r="B39" s="565" t="s">
        <v>200</v>
      </c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144"/>
    </row>
    <row r="40" spans="2:15" ht="13.5" customHeight="1" thickBot="1">
      <c r="B40" s="145"/>
      <c r="C40" s="146"/>
      <c r="D40" s="146"/>
      <c r="E40" s="146"/>
      <c r="F40" s="147"/>
      <c r="G40" s="147"/>
      <c r="H40" s="147"/>
      <c r="I40" s="147"/>
      <c r="J40" s="147"/>
      <c r="K40" s="148"/>
      <c r="L40" s="148"/>
      <c r="M40" s="146"/>
      <c r="N40" s="149"/>
      <c r="O40" s="59"/>
    </row>
    <row r="41" spans="2:15" ht="17.25" thickBot="1">
      <c r="B41" s="344" t="s">
        <v>166</v>
      </c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52"/>
    </row>
    <row r="42" spans="2:17" ht="17.25" thickBot="1">
      <c r="B42" s="535" t="s">
        <v>178</v>
      </c>
      <c r="C42" s="536"/>
      <c r="D42" s="537">
        <v>40200</v>
      </c>
      <c r="E42" s="538"/>
      <c r="F42" s="538"/>
      <c r="G42" s="538"/>
      <c r="H42" s="538"/>
      <c r="I42" s="538"/>
      <c r="J42" s="538"/>
      <c r="K42" s="538"/>
      <c r="L42" s="538"/>
      <c r="M42" s="538"/>
      <c r="N42" s="539"/>
      <c r="O42" s="343"/>
      <c r="P42" s="343"/>
      <c r="Q42" s="345"/>
    </row>
    <row r="43" spans="2:14" ht="14.25"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6"/>
    </row>
  </sheetData>
  <sheetProtection/>
  <mergeCells count="69">
    <mergeCell ref="B42:C42"/>
    <mergeCell ref="D42:N42"/>
    <mergeCell ref="M2:N2"/>
    <mergeCell ref="M3:N4"/>
    <mergeCell ref="K35:M35"/>
    <mergeCell ref="B37:M37"/>
    <mergeCell ref="C3:L3"/>
    <mergeCell ref="C4:L4"/>
    <mergeCell ref="G31:I31"/>
    <mergeCell ref="K31:M31"/>
    <mergeCell ref="G29:I29"/>
    <mergeCell ref="K29:M29"/>
    <mergeCell ref="C30:E30"/>
    <mergeCell ref="G30:I30"/>
    <mergeCell ref="K30:M30"/>
    <mergeCell ref="C29:E29"/>
    <mergeCell ref="C32:E32"/>
    <mergeCell ref="G32:I32"/>
    <mergeCell ref="K32:M32"/>
    <mergeCell ref="C31:E31"/>
    <mergeCell ref="G27:I27"/>
    <mergeCell ref="K27:M27"/>
    <mergeCell ref="C28:E28"/>
    <mergeCell ref="G28:I28"/>
    <mergeCell ref="K28:M28"/>
    <mergeCell ref="C27:E27"/>
    <mergeCell ref="C23:E23"/>
    <mergeCell ref="G23:I23"/>
    <mergeCell ref="C25:E25"/>
    <mergeCell ref="G25:I25"/>
    <mergeCell ref="K25:M25"/>
    <mergeCell ref="C26:E26"/>
    <mergeCell ref="G26:I26"/>
    <mergeCell ref="K26:M26"/>
    <mergeCell ref="C22:E22"/>
    <mergeCell ref="G22:I22"/>
    <mergeCell ref="K22:M22"/>
    <mergeCell ref="C21:E21"/>
    <mergeCell ref="K34:M34"/>
    <mergeCell ref="B38:M38"/>
    <mergeCell ref="K23:M23"/>
    <mergeCell ref="C24:E24"/>
    <mergeCell ref="G24:I24"/>
    <mergeCell ref="K24:M24"/>
    <mergeCell ref="B39:M39"/>
    <mergeCell ref="G33:I33"/>
    <mergeCell ref="G34:I34"/>
    <mergeCell ref="C33:E33"/>
    <mergeCell ref="C34:E34"/>
    <mergeCell ref="C35:E35"/>
    <mergeCell ref="G35:I35"/>
    <mergeCell ref="K33:M33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D8:E8"/>
    <mergeCell ref="H8:I8"/>
    <mergeCell ref="G21:I21"/>
    <mergeCell ref="K21:M21"/>
    <mergeCell ref="F18:N18"/>
    <mergeCell ref="B20:N20"/>
    <mergeCell ref="K17:L17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5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tabSelected="1" view="pageBreakPreview" zoomScale="70" zoomScaleSheetLayoutView="70" zoomScalePageLayoutView="0" workbookViewId="0" topLeftCell="A1">
      <selection activeCell="B53" sqref="B53:J53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3" customWidth="1"/>
    <col min="8" max="8" width="10.625" style="13" customWidth="1"/>
    <col min="9" max="9" width="23.125" style="13" customWidth="1"/>
    <col min="10" max="10" width="21.00390625" style="13" customWidth="1"/>
    <col min="11" max="13" width="11.00390625" style="1" customWidth="1"/>
    <col min="14" max="16384" width="11.00390625" style="2" customWidth="1"/>
  </cols>
  <sheetData>
    <row r="1" spans="7:13" s="186" customFormat="1" ht="13.5" thickBot="1">
      <c r="G1" s="187"/>
      <c r="H1" s="187"/>
      <c r="I1" s="187"/>
      <c r="J1" s="187"/>
      <c r="K1" s="359"/>
      <c r="L1" s="359"/>
      <c r="M1" s="359"/>
    </row>
    <row r="2" spans="1:10" ht="5.25" customHeight="1">
      <c r="A2" s="194"/>
      <c r="B2" s="188"/>
      <c r="C2" s="189"/>
      <c r="D2" s="189"/>
      <c r="E2" s="189"/>
      <c r="F2" s="189"/>
      <c r="G2" s="190"/>
      <c r="H2" s="190"/>
      <c r="I2" s="191"/>
      <c r="J2" s="197"/>
    </row>
    <row r="3" spans="1:10" ht="19.5" customHeight="1">
      <c r="A3" s="195"/>
      <c r="B3" s="615" t="s">
        <v>193</v>
      </c>
      <c r="C3" s="616"/>
      <c r="D3" s="616"/>
      <c r="E3" s="616"/>
      <c r="F3" s="616"/>
      <c r="G3" s="616"/>
      <c r="H3" s="616"/>
      <c r="I3" s="617"/>
      <c r="J3" s="199" t="s">
        <v>245</v>
      </c>
    </row>
    <row r="4" spans="1:10" s="162" customFormat="1" ht="23.25" customHeight="1">
      <c r="A4" s="195"/>
      <c r="B4" s="615" t="s">
        <v>194</v>
      </c>
      <c r="C4" s="616"/>
      <c r="D4" s="616"/>
      <c r="E4" s="616"/>
      <c r="F4" s="616"/>
      <c r="G4" s="616"/>
      <c r="H4" s="616"/>
      <c r="I4" s="617"/>
      <c r="J4" s="226" t="s">
        <v>198</v>
      </c>
    </row>
    <row r="5" spans="1:13" ht="20.25" customHeight="1">
      <c r="A5" s="195"/>
      <c r="B5" s="615" t="s">
        <v>195</v>
      </c>
      <c r="C5" s="616"/>
      <c r="D5" s="616"/>
      <c r="E5" s="616"/>
      <c r="F5" s="616"/>
      <c r="G5" s="616"/>
      <c r="H5" s="616"/>
      <c r="I5" s="617"/>
      <c r="J5" s="195"/>
      <c r="K5" s="2"/>
      <c r="L5" s="2"/>
      <c r="M5" s="2"/>
    </row>
    <row r="6" spans="1:13" ht="11.25" customHeight="1" thickBot="1">
      <c r="A6" s="196"/>
      <c r="B6" s="192"/>
      <c r="C6" s="185"/>
      <c r="D6" s="185"/>
      <c r="E6" s="184"/>
      <c r="F6" s="185"/>
      <c r="G6" s="184"/>
      <c r="H6" s="184"/>
      <c r="I6" s="193"/>
      <c r="J6" s="198"/>
      <c r="K6" s="2"/>
      <c r="L6" s="2"/>
      <c r="M6" s="2"/>
    </row>
    <row r="7" spans="1:10" s="1" customFormat="1" ht="15" customHeight="1" thickBot="1">
      <c r="A7" s="543" t="s">
        <v>247</v>
      </c>
      <c r="B7" s="545"/>
      <c r="C7" s="545"/>
      <c r="D7" s="545"/>
      <c r="E7" s="545"/>
      <c r="F7" s="545"/>
      <c r="G7" s="545"/>
      <c r="H7" s="545"/>
      <c r="I7" s="545"/>
      <c r="J7" s="544"/>
    </row>
    <row r="8" spans="1:256" s="1" customFormat="1" ht="13.5" thickBot="1">
      <c r="A8" s="137" t="s">
        <v>23</v>
      </c>
      <c r="B8" s="137" t="s">
        <v>0</v>
      </c>
      <c r="C8" s="139"/>
      <c r="D8" s="139"/>
      <c r="E8" s="139"/>
      <c r="F8" s="138"/>
      <c r="G8" s="138" t="s">
        <v>23</v>
      </c>
      <c r="H8" s="543" t="s">
        <v>0</v>
      </c>
      <c r="I8" s="545"/>
      <c r="J8" s="544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10" s="1" customFormat="1" ht="15.75" customHeight="1">
      <c r="A9" s="350">
        <v>611200</v>
      </c>
      <c r="B9" s="584" t="s">
        <v>248</v>
      </c>
      <c r="C9" s="585"/>
      <c r="D9" s="585"/>
      <c r="E9" s="585"/>
      <c r="F9" s="586"/>
      <c r="G9" s="351">
        <v>611700</v>
      </c>
      <c r="H9" s="612" t="s">
        <v>172</v>
      </c>
      <c r="I9" s="613"/>
      <c r="J9" s="614"/>
    </row>
    <row r="10" spans="1:10" s="1" customFormat="1" ht="15.75" thickBot="1">
      <c r="A10" s="352">
        <v>611600</v>
      </c>
      <c r="B10" s="622" t="s">
        <v>171</v>
      </c>
      <c r="C10" s="623"/>
      <c r="D10" s="623"/>
      <c r="E10" s="623"/>
      <c r="F10" s="624"/>
      <c r="G10" s="625"/>
      <c r="H10" s="626"/>
      <c r="I10" s="626"/>
      <c r="J10" s="627"/>
    </row>
    <row r="11" spans="1:10" s="186" customFormat="1" ht="12.75" customHeight="1" thickBot="1">
      <c r="A11" s="209"/>
      <c r="B11" s="201"/>
      <c r="C11" s="201"/>
      <c r="D11" s="201"/>
      <c r="E11" s="200"/>
      <c r="F11" s="201"/>
      <c r="G11" s="200"/>
      <c r="H11" s="200"/>
      <c r="I11" s="201"/>
      <c r="J11" s="210"/>
    </row>
    <row r="12" spans="1:256" ht="13.5" thickBot="1">
      <c r="A12" s="543" t="s">
        <v>249</v>
      </c>
      <c r="B12" s="545"/>
      <c r="C12" s="545"/>
      <c r="D12" s="545"/>
      <c r="E12" s="545"/>
      <c r="F12" s="545"/>
      <c r="G12" s="545"/>
      <c r="H12" s="545"/>
      <c r="I12" s="545"/>
      <c r="J12" s="544"/>
      <c r="K12" s="2"/>
      <c r="L12" s="2"/>
      <c r="M12" s="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1" customFormat="1" ht="39" thickBot="1">
      <c r="A13" s="157" t="s">
        <v>23</v>
      </c>
      <c r="B13" s="157" t="s">
        <v>0</v>
      </c>
      <c r="C13" s="543" t="s">
        <v>151</v>
      </c>
      <c r="D13" s="544"/>
      <c r="E13" s="138" t="s">
        <v>23</v>
      </c>
      <c r="F13" s="160" t="s">
        <v>0</v>
      </c>
      <c r="G13" s="229" t="s">
        <v>150</v>
      </c>
      <c r="H13" s="159" t="s">
        <v>23</v>
      </c>
      <c r="I13" s="157" t="s">
        <v>0</v>
      </c>
      <c r="J13" s="159" t="s">
        <v>150</v>
      </c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s="1" customFormat="1" ht="24.75" customHeight="1">
      <c r="A14" s="235">
        <v>347050</v>
      </c>
      <c r="B14" s="250" t="s">
        <v>37</v>
      </c>
      <c r="C14" s="618" t="s">
        <v>250</v>
      </c>
      <c r="D14" s="619"/>
      <c r="E14" s="252">
        <v>641050</v>
      </c>
      <c r="F14" s="236" t="s">
        <v>32</v>
      </c>
      <c r="G14" s="239">
        <v>84</v>
      </c>
      <c r="H14" s="235">
        <v>641150</v>
      </c>
      <c r="I14" s="238" t="s">
        <v>34</v>
      </c>
      <c r="J14" s="239">
        <v>60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s="1" customFormat="1" ht="32.25" customHeight="1">
      <c r="A15" s="240">
        <v>347070</v>
      </c>
      <c r="B15" s="249" t="s">
        <v>206</v>
      </c>
      <c r="C15" s="620" t="s">
        <v>250</v>
      </c>
      <c r="D15" s="621"/>
      <c r="E15" s="242">
        <v>641200</v>
      </c>
      <c r="F15" s="241" t="s">
        <v>220</v>
      </c>
      <c r="G15" s="242">
        <v>60</v>
      </c>
      <c r="H15" s="240">
        <v>641160</v>
      </c>
      <c r="I15" s="246" t="s">
        <v>207</v>
      </c>
      <c r="J15" s="242">
        <v>60</v>
      </c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s="1" customFormat="1" ht="32.25" customHeight="1">
      <c r="A16" s="243">
        <v>647400</v>
      </c>
      <c r="B16" s="244" t="s">
        <v>38</v>
      </c>
      <c r="C16" s="604">
        <v>84</v>
      </c>
      <c r="D16" s="605"/>
      <c r="E16" s="242">
        <v>650000</v>
      </c>
      <c r="F16" s="241" t="s">
        <v>39</v>
      </c>
      <c r="G16" s="253">
        <v>60</v>
      </c>
      <c r="H16" s="243">
        <v>641100</v>
      </c>
      <c r="I16" s="244" t="s">
        <v>40</v>
      </c>
      <c r="J16" s="243">
        <v>84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s="1" customFormat="1" ht="32.25" customHeight="1">
      <c r="A17" s="243">
        <v>647410</v>
      </c>
      <c r="B17" s="244" t="s">
        <v>208</v>
      </c>
      <c r="C17" s="604">
        <v>60</v>
      </c>
      <c r="D17" s="605"/>
      <c r="E17" s="253">
        <v>651000</v>
      </c>
      <c r="F17" s="358" t="s">
        <v>221</v>
      </c>
      <c r="G17" s="253">
        <v>60</v>
      </c>
      <c r="H17" s="243">
        <v>641110</v>
      </c>
      <c r="I17" s="244" t="s">
        <v>209</v>
      </c>
      <c r="J17" s="243">
        <v>60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s="1" customFormat="1" ht="24.75" customHeight="1">
      <c r="A18" s="243">
        <v>641250</v>
      </c>
      <c r="B18" s="244" t="s">
        <v>22</v>
      </c>
      <c r="C18" s="604">
        <v>84</v>
      </c>
      <c r="D18" s="605"/>
      <c r="E18" s="253">
        <v>651050</v>
      </c>
      <c r="F18" s="358" t="s">
        <v>219</v>
      </c>
      <c r="G18" s="253">
        <v>60</v>
      </c>
      <c r="H18" s="587"/>
      <c r="I18" s="588"/>
      <c r="J18" s="589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s="1" customFormat="1" ht="24.75" customHeight="1" thickBot="1">
      <c r="A19" s="245">
        <v>641260</v>
      </c>
      <c r="B19" s="251" t="s">
        <v>205</v>
      </c>
      <c r="C19" s="637">
        <v>60</v>
      </c>
      <c r="D19" s="638"/>
      <c r="E19" s="254">
        <v>347080</v>
      </c>
      <c r="F19" s="248" t="s">
        <v>210</v>
      </c>
      <c r="G19" s="270" t="s">
        <v>250</v>
      </c>
      <c r="H19" s="590"/>
      <c r="I19" s="591"/>
      <c r="J19" s="592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10" s="221" customFormat="1" ht="12" customHeight="1" thickBot="1">
      <c r="A20" s="211"/>
      <c r="B20" s="203"/>
      <c r="C20" s="203"/>
      <c r="D20" s="203"/>
      <c r="E20" s="202"/>
      <c r="F20" s="203"/>
      <c r="G20" s="204"/>
      <c r="H20" s="204"/>
      <c r="I20" s="205"/>
      <c r="J20" s="212"/>
    </row>
    <row r="21" spans="1:256" ht="13.5" thickBot="1">
      <c r="A21" s="543" t="s">
        <v>251</v>
      </c>
      <c r="B21" s="545"/>
      <c r="C21" s="545"/>
      <c r="D21" s="545"/>
      <c r="E21" s="545"/>
      <c r="F21" s="545"/>
      <c r="G21" s="545"/>
      <c r="H21" s="545"/>
      <c r="I21" s="545"/>
      <c r="J21" s="544"/>
      <c r="K21" s="2"/>
      <c r="L21" s="2"/>
      <c r="M21" s="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1" customFormat="1" ht="51" customHeight="1" thickBot="1">
      <c r="A22" s="157" t="s">
        <v>23</v>
      </c>
      <c r="B22" s="157" t="s">
        <v>0</v>
      </c>
      <c r="C22" s="543" t="s">
        <v>150</v>
      </c>
      <c r="D22" s="544"/>
      <c r="E22" s="157" t="s">
        <v>23</v>
      </c>
      <c r="F22" s="160" t="s">
        <v>0</v>
      </c>
      <c r="G22" s="158" t="s">
        <v>150</v>
      </c>
      <c r="H22" s="157" t="s">
        <v>23</v>
      </c>
      <c r="I22" s="157" t="s">
        <v>0</v>
      </c>
      <c r="J22" s="160" t="s">
        <v>150</v>
      </c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s="62" customFormat="1" ht="45" customHeight="1">
      <c r="A23" s="255">
        <v>741300</v>
      </c>
      <c r="B23" s="265" t="s">
        <v>30</v>
      </c>
      <c r="C23" s="600">
        <v>60</v>
      </c>
      <c r="D23" s="601"/>
      <c r="E23" s="268">
        <v>741060</v>
      </c>
      <c r="F23" s="275" t="s">
        <v>211</v>
      </c>
      <c r="G23" s="237">
        <v>60</v>
      </c>
      <c r="H23" s="259">
        <v>741200</v>
      </c>
      <c r="I23" s="238" t="s">
        <v>33</v>
      </c>
      <c r="J23" s="235">
        <v>60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28" customFormat="1" ht="30" customHeight="1">
      <c r="A24" s="256">
        <v>741500</v>
      </c>
      <c r="B24" s="264" t="s">
        <v>31</v>
      </c>
      <c r="C24" s="602">
        <v>60</v>
      </c>
      <c r="D24" s="603"/>
      <c r="E24" s="357">
        <v>741600</v>
      </c>
      <c r="F24" s="246" t="s">
        <v>221</v>
      </c>
      <c r="G24" s="357">
        <v>60</v>
      </c>
      <c r="H24" s="260">
        <v>741150</v>
      </c>
      <c r="I24" s="263" t="s">
        <v>34</v>
      </c>
      <c r="J24" s="240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28" customFormat="1" ht="30" customHeight="1">
      <c r="A25" s="257">
        <v>741250</v>
      </c>
      <c r="B25" s="266" t="s">
        <v>22</v>
      </c>
      <c r="C25" s="604">
        <v>60</v>
      </c>
      <c r="D25" s="605"/>
      <c r="E25" s="247">
        <v>741650</v>
      </c>
      <c r="F25" s="258" t="s">
        <v>219</v>
      </c>
      <c r="G25" s="247">
        <v>60</v>
      </c>
      <c r="H25" s="353">
        <v>741160</v>
      </c>
      <c r="I25" s="258" t="s">
        <v>207</v>
      </c>
      <c r="J25" s="243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8" customFormat="1" ht="24.75" customHeight="1">
      <c r="A26" s="257">
        <v>741260</v>
      </c>
      <c r="B26" s="266" t="s">
        <v>205</v>
      </c>
      <c r="C26" s="604">
        <v>60</v>
      </c>
      <c r="D26" s="605"/>
      <c r="E26" s="247">
        <v>741100</v>
      </c>
      <c r="F26" s="258" t="s">
        <v>212</v>
      </c>
      <c r="G26" s="247">
        <v>60</v>
      </c>
      <c r="H26" s="631"/>
      <c r="I26" s="632"/>
      <c r="J26" s="63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186" customFormat="1" ht="24.75" customHeight="1" thickBot="1">
      <c r="A27" s="261">
        <v>741050</v>
      </c>
      <c r="B27" s="267" t="s">
        <v>32</v>
      </c>
      <c r="C27" s="637">
        <v>60</v>
      </c>
      <c r="D27" s="638"/>
      <c r="E27" s="276">
        <v>741110</v>
      </c>
      <c r="F27" s="262" t="s">
        <v>213</v>
      </c>
      <c r="G27" s="269">
        <v>60</v>
      </c>
      <c r="H27" s="634"/>
      <c r="I27" s="635"/>
      <c r="J27" s="636"/>
    </row>
    <row r="28" spans="1:256" s="62" customFormat="1" ht="13.5" thickBot="1">
      <c r="A28" s="211"/>
      <c r="B28" s="203"/>
      <c r="C28" s="203"/>
      <c r="D28" s="203"/>
      <c r="E28" s="202"/>
      <c r="F28" s="203"/>
      <c r="G28" s="204"/>
      <c r="H28" s="204"/>
      <c r="I28" s="205"/>
      <c r="J28" s="212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s="28" customFormat="1" ht="27" customHeight="1" thickBot="1">
      <c r="A29" s="543" t="s">
        <v>252</v>
      </c>
      <c r="B29" s="545"/>
      <c r="C29" s="545"/>
      <c r="D29" s="545"/>
      <c r="E29" s="545"/>
      <c r="F29" s="545"/>
      <c r="G29" s="545"/>
      <c r="H29" s="545"/>
      <c r="I29" s="545"/>
      <c r="J29" s="54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186" customFormat="1" ht="12.75" customHeight="1" thickBot="1">
      <c r="A30" s="160" t="s">
        <v>23</v>
      </c>
      <c r="B30" s="545" t="s">
        <v>0</v>
      </c>
      <c r="C30" s="545"/>
      <c r="D30" s="544"/>
      <c r="E30" s="160" t="s">
        <v>23</v>
      </c>
      <c r="F30" s="545" t="s">
        <v>0</v>
      </c>
      <c r="G30" s="544"/>
      <c r="H30" s="229" t="s">
        <v>23</v>
      </c>
      <c r="I30" s="545" t="s">
        <v>0</v>
      </c>
      <c r="J30" s="544"/>
    </row>
    <row r="31" spans="1:10" s="178" customFormat="1" ht="12.75">
      <c r="A31" s="171">
        <v>841250</v>
      </c>
      <c r="B31" s="225" t="s">
        <v>35</v>
      </c>
      <c r="C31" s="225"/>
      <c r="D31" s="277"/>
      <c r="E31" s="176">
        <v>841400</v>
      </c>
      <c r="F31" s="579" t="s">
        <v>253</v>
      </c>
      <c r="G31" s="580"/>
      <c r="H31" s="173">
        <v>841050</v>
      </c>
      <c r="I31" s="579" t="s">
        <v>196</v>
      </c>
      <c r="J31" s="598"/>
    </row>
    <row r="32" spans="1:256" s="1" customFormat="1" ht="12.75">
      <c r="A32" s="155">
        <v>611150</v>
      </c>
      <c r="B32" s="583" t="s">
        <v>254</v>
      </c>
      <c r="C32" s="583"/>
      <c r="D32" s="599"/>
      <c r="E32" s="278">
        <v>841160</v>
      </c>
      <c r="F32" s="581" t="s">
        <v>255</v>
      </c>
      <c r="G32" s="582"/>
      <c r="H32" s="232">
        <v>841200</v>
      </c>
      <c r="I32" s="642" t="s">
        <v>36</v>
      </c>
      <c r="J32" s="643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13" ht="13.5" thickBot="1">
      <c r="A33" s="234">
        <v>841300</v>
      </c>
      <c r="B33" s="595" t="s">
        <v>256</v>
      </c>
      <c r="C33" s="596"/>
      <c r="D33" s="597"/>
      <c r="E33" s="279">
        <v>841170</v>
      </c>
      <c r="F33" s="593" t="s">
        <v>113</v>
      </c>
      <c r="G33" s="594"/>
      <c r="H33" s="280">
        <v>841100</v>
      </c>
      <c r="I33" s="593" t="s">
        <v>197</v>
      </c>
      <c r="J33" s="594"/>
      <c r="K33" s="2"/>
      <c r="L33" s="2"/>
      <c r="M33" s="2"/>
    </row>
    <row r="34" spans="1:13" ht="13.5" thickBot="1">
      <c r="A34" s="213"/>
      <c r="B34" s="206"/>
      <c r="C34" s="206"/>
      <c r="D34" s="206"/>
      <c r="E34" s="207"/>
      <c r="F34" s="207"/>
      <c r="G34" s="208"/>
      <c r="H34" s="208"/>
      <c r="I34" s="208"/>
      <c r="J34" s="214"/>
      <c r="K34" s="2"/>
      <c r="L34" s="2"/>
      <c r="M34" s="2"/>
    </row>
    <row r="35" spans="1:13" ht="15.75" customHeight="1" thickBot="1">
      <c r="A35" s="644" t="s">
        <v>199</v>
      </c>
      <c r="B35" s="645"/>
      <c r="C35" s="645"/>
      <c r="D35" s="645"/>
      <c r="E35" s="645"/>
      <c r="F35" s="645"/>
      <c r="G35" s="645"/>
      <c r="H35" s="645"/>
      <c r="I35" s="645"/>
      <c r="J35" s="646"/>
      <c r="K35" s="2"/>
      <c r="L35" s="2"/>
      <c r="M35" s="2"/>
    </row>
    <row r="36" spans="1:13" ht="39" thickBot="1">
      <c r="A36" s="157" t="s">
        <v>23</v>
      </c>
      <c r="B36" s="157" t="s">
        <v>0</v>
      </c>
      <c r="C36" s="543" t="s">
        <v>150</v>
      </c>
      <c r="D36" s="544"/>
      <c r="E36" s="160" t="s">
        <v>23</v>
      </c>
      <c r="F36" s="158" t="s">
        <v>0</v>
      </c>
      <c r="G36" s="157" t="s">
        <v>150</v>
      </c>
      <c r="H36" s="160" t="s">
        <v>23</v>
      </c>
      <c r="I36" s="157" t="s">
        <v>0</v>
      </c>
      <c r="J36" s="159" t="s">
        <v>150</v>
      </c>
      <c r="K36" s="2"/>
      <c r="L36" s="2"/>
      <c r="M36" s="2"/>
    </row>
    <row r="37" spans="1:13" ht="32.25" customHeight="1">
      <c r="A37" s="179">
        <v>910003</v>
      </c>
      <c r="B37" s="180" t="s">
        <v>152</v>
      </c>
      <c r="C37" s="647">
        <v>60</v>
      </c>
      <c r="D37" s="648"/>
      <c r="E37" s="233">
        <v>910005</v>
      </c>
      <c r="F37" s="271" t="s">
        <v>153</v>
      </c>
      <c r="G37" s="150">
        <v>60</v>
      </c>
      <c r="H37" s="179">
        <v>910012</v>
      </c>
      <c r="I37" s="172" t="s">
        <v>158</v>
      </c>
      <c r="J37" s="173">
        <v>60</v>
      </c>
      <c r="K37" s="2"/>
      <c r="L37" s="2"/>
      <c r="M37" s="2"/>
    </row>
    <row r="38" spans="1:256" ht="32.25" customHeight="1">
      <c r="A38" s="181">
        <v>910007</v>
      </c>
      <c r="B38" s="174" t="s">
        <v>154</v>
      </c>
      <c r="C38" s="222">
        <v>60</v>
      </c>
      <c r="D38" s="222"/>
      <c r="E38" s="154">
        <v>910009</v>
      </c>
      <c r="F38" s="230" t="s">
        <v>155</v>
      </c>
      <c r="G38" s="151">
        <v>60</v>
      </c>
      <c r="H38" s="181">
        <v>910002</v>
      </c>
      <c r="I38" s="174" t="s">
        <v>157</v>
      </c>
      <c r="J38" s="175">
        <v>60</v>
      </c>
      <c r="K38" s="2"/>
      <c r="L38" s="2"/>
      <c r="M38" s="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13" ht="32.25" customHeight="1">
      <c r="A39" s="181">
        <v>910013</v>
      </c>
      <c r="B39" s="174" t="s">
        <v>156</v>
      </c>
      <c r="C39" s="222">
        <v>60</v>
      </c>
      <c r="D39" s="222"/>
      <c r="E39" s="154">
        <v>910004</v>
      </c>
      <c r="F39" s="272" t="s">
        <v>105</v>
      </c>
      <c r="G39" s="151">
        <v>60</v>
      </c>
      <c r="H39" s="181">
        <v>910006</v>
      </c>
      <c r="I39" s="174" t="s">
        <v>106</v>
      </c>
      <c r="J39" s="175">
        <v>60</v>
      </c>
      <c r="K39" s="2"/>
      <c r="L39" s="2"/>
      <c r="M39" s="2"/>
    </row>
    <row r="40" spans="1:13" ht="32.25" customHeight="1" thickBot="1">
      <c r="A40" s="181">
        <v>910011</v>
      </c>
      <c r="B40" s="182" t="s">
        <v>162</v>
      </c>
      <c r="C40" s="223">
        <v>60</v>
      </c>
      <c r="D40" s="223"/>
      <c r="E40" s="154">
        <v>910008</v>
      </c>
      <c r="F40" s="230" t="s">
        <v>160</v>
      </c>
      <c r="G40" s="152">
        <v>60</v>
      </c>
      <c r="H40" s="156">
        <v>910010</v>
      </c>
      <c r="I40" s="177" t="s">
        <v>159</v>
      </c>
      <c r="J40" s="274">
        <v>60</v>
      </c>
      <c r="K40" s="2"/>
      <c r="L40" s="2"/>
      <c r="M40" s="2"/>
    </row>
    <row r="41" spans="1:13" ht="32.25" customHeight="1" thickBot="1">
      <c r="A41" s="156">
        <v>910001</v>
      </c>
      <c r="B41" s="183" t="s">
        <v>163</v>
      </c>
      <c r="C41" s="224">
        <v>60</v>
      </c>
      <c r="D41" s="224"/>
      <c r="E41" s="273">
        <v>910014</v>
      </c>
      <c r="F41" s="231" t="s">
        <v>161</v>
      </c>
      <c r="G41" s="609"/>
      <c r="H41" s="610"/>
      <c r="I41" s="610"/>
      <c r="J41" s="611"/>
      <c r="K41" s="2"/>
      <c r="L41" s="2"/>
      <c r="M41" s="2"/>
    </row>
    <row r="42" spans="1:13" ht="3" customHeight="1">
      <c r="A42" s="188"/>
      <c r="B42" s="189"/>
      <c r="C42" s="189"/>
      <c r="D42" s="189"/>
      <c r="E42" s="189"/>
      <c r="F42" s="189"/>
      <c r="G42" s="190"/>
      <c r="H42" s="190"/>
      <c r="I42" s="190"/>
      <c r="J42" s="191"/>
      <c r="K42" s="2"/>
      <c r="L42" s="2"/>
      <c r="M42" s="2"/>
    </row>
    <row r="43" spans="1:13" ht="12.75">
      <c r="A43" s="216" t="s">
        <v>53</v>
      </c>
      <c r="B43" s="161"/>
      <c r="C43" s="161"/>
      <c r="D43" s="161"/>
      <c r="E43" s="161"/>
      <c r="F43" s="161"/>
      <c r="G43" s="153"/>
      <c r="H43" s="153"/>
      <c r="I43" s="153"/>
      <c r="J43" s="215"/>
      <c r="K43" s="2"/>
      <c r="L43" s="2"/>
      <c r="M43" s="2"/>
    </row>
    <row r="44" spans="1:13" ht="18" customHeight="1">
      <c r="A44" s="606"/>
      <c r="B44" s="607"/>
      <c r="C44" s="607"/>
      <c r="D44" s="607"/>
      <c r="E44" s="607"/>
      <c r="F44" s="607"/>
      <c r="G44" s="607"/>
      <c r="H44" s="607"/>
      <c r="I44" s="607"/>
      <c r="J44" s="608"/>
      <c r="K44" s="2"/>
      <c r="L44" s="2"/>
      <c r="M44" s="2"/>
    </row>
    <row r="45" spans="1:13" ht="17.25" customHeight="1">
      <c r="A45" s="628" t="s">
        <v>257</v>
      </c>
      <c r="B45" s="629"/>
      <c r="C45" s="629"/>
      <c r="D45" s="629"/>
      <c r="E45" s="629"/>
      <c r="F45" s="629"/>
      <c r="G45" s="629"/>
      <c r="H45" s="629"/>
      <c r="I45" s="629"/>
      <c r="J45" s="630"/>
      <c r="K45" s="2"/>
      <c r="L45" s="2"/>
      <c r="M45" s="2"/>
    </row>
    <row r="46" spans="1:13" ht="18.75" customHeight="1">
      <c r="A46" s="628" t="s">
        <v>258</v>
      </c>
      <c r="B46" s="629"/>
      <c r="C46" s="629"/>
      <c r="D46" s="629"/>
      <c r="E46" s="629"/>
      <c r="F46" s="629"/>
      <c r="G46" s="629"/>
      <c r="H46" s="629"/>
      <c r="I46" s="629"/>
      <c r="J46" s="630"/>
      <c r="K46" s="2"/>
      <c r="L46" s="2"/>
      <c r="M46" s="2"/>
    </row>
    <row r="47" spans="1:13" ht="30" customHeight="1">
      <c r="A47" s="628" t="s">
        <v>259</v>
      </c>
      <c r="B47" s="629"/>
      <c r="C47" s="629"/>
      <c r="D47" s="629"/>
      <c r="E47" s="629"/>
      <c r="F47" s="629"/>
      <c r="G47" s="629"/>
      <c r="H47" s="629"/>
      <c r="I47" s="629"/>
      <c r="J47" s="630"/>
      <c r="K47" s="2"/>
      <c r="L47" s="2"/>
      <c r="M47" s="2"/>
    </row>
    <row r="48" spans="1:13" ht="18.75" customHeight="1">
      <c r="A48" s="628" t="s">
        <v>260</v>
      </c>
      <c r="B48" s="629"/>
      <c r="C48" s="629"/>
      <c r="D48" s="629"/>
      <c r="E48" s="629"/>
      <c r="F48" s="629"/>
      <c r="G48" s="629"/>
      <c r="H48" s="629"/>
      <c r="I48" s="629"/>
      <c r="J48" s="630"/>
      <c r="K48" s="2"/>
      <c r="L48" s="2"/>
      <c r="M48" s="2"/>
    </row>
    <row r="49" spans="1:13" ht="18.75" customHeight="1">
      <c r="A49" s="628" t="s">
        <v>261</v>
      </c>
      <c r="B49" s="629"/>
      <c r="C49" s="629"/>
      <c r="D49" s="629"/>
      <c r="E49" s="629"/>
      <c r="F49" s="629"/>
      <c r="G49" s="629"/>
      <c r="H49" s="629"/>
      <c r="I49" s="629"/>
      <c r="J49" s="630"/>
      <c r="K49" s="2"/>
      <c r="L49" s="2"/>
      <c r="M49" s="2"/>
    </row>
    <row r="50" spans="1:10" ht="18.75" customHeight="1">
      <c r="A50" s="628" t="s">
        <v>164</v>
      </c>
      <c r="B50" s="629"/>
      <c r="C50" s="629"/>
      <c r="D50" s="629"/>
      <c r="E50" s="629"/>
      <c r="F50" s="629"/>
      <c r="G50" s="629"/>
      <c r="H50" s="629"/>
      <c r="I50" s="629"/>
      <c r="J50" s="630"/>
    </row>
    <row r="51" spans="1:10" ht="3" customHeight="1" thickBot="1">
      <c r="A51" s="360"/>
      <c r="B51" s="217"/>
      <c r="C51" s="217"/>
      <c r="D51" s="217"/>
      <c r="E51" s="218"/>
      <c r="F51" s="218"/>
      <c r="G51" s="218"/>
      <c r="H51" s="218"/>
      <c r="I51" s="218"/>
      <c r="J51" s="219"/>
    </row>
    <row r="52" spans="1:10" ht="13.5" thickBot="1">
      <c r="A52" s="349" t="s">
        <v>166</v>
      </c>
      <c r="B52" s="348"/>
      <c r="C52" s="348"/>
      <c r="D52" s="348"/>
      <c r="E52" s="347"/>
      <c r="F52" s="347"/>
      <c r="G52" s="347"/>
      <c r="H52" s="347"/>
      <c r="I52" s="347"/>
      <c r="J52" s="348"/>
    </row>
    <row r="53" spans="1:16" s="13" customFormat="1" ht="30" customHeight="1" thickBot="1">
      <c r="A53" s="159" t="s">
        <v>178</v>
      </c>
      <c r="B53" s="639">
        <v>40704</v>
      </c>
      <c r="C53" s="640"/>
      <c r="D53" s="640"/>
      <c r="E53" s="640"/>
      <c r="F53" s="640"/>
      <c r="G53" s="640"/>
      <c r="H53" s="640"/>
      <c r="I53" s="640"/>
      <c r="J53" s="641"/>
      <c r="K53" s="343"/>
      <c r="L53" s="343"/>
      <c r="M53" s="343"/>
      <c r="N53" s="343"/>
      <c r="O53" s="343"/>
      <c r="P53" s="343"/>
    </row>
    <row r="54" spans="1:10" ht="12.75">
      <c r="A54" s="359"/>
      <c r="B54" s="359"/>
      <c r="C54" s="359"/>
      <c r="D54" s="359"/>
      <c r="E54" s="359"/>
      <c r="F54" s="359"/>
      <c r="G54" s="187"/>
      <c r="H54" s="187"/>
      <c r="I54" s="187"/>
      <c r="J54" s="187"/>
    </row>
    <row r="58" spans="11:13" ht="12.75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</sheetData>
  <sheetProtection/>
  <mergeCells count="50"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Edith Yesena Alcocer Martinez</cp:lastModifiedBy>
  <cp:lastPrinted>2011-12-29T22:24:00Z</cp:lastPrinted>
  <dcterms:created xsi:type="dcterms:W3CDTF">1997-12-12T20:14:25Z</dcterms:created>
  <dcterms:modified xsi:type="dcterms:W3CDTF">2015-02-26T21:35:48Z</dcterms:modified>
  <cp:category/>
  <cp:version/>
  <cp:contentType/>
  <cp:contentStatus/>
</cp:coreProperties>
</file>