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inagro.sharepoint.com/sites/EducacinFinancieraFinagro/Documentos compartidos/Materiales/2022/Taller 1/"/>
    </mc:Choice>
  </mc:AlternateContent>
  <xr:revisionPtr revIDLastSave="246" documentId="13_ncr:1_{11920EB7-ADBD-463F-B9F4-1ECB8F8D89B1}" xr6:coauthVersionLast="47" xr6:coauthVersionMax="47" xr10:uidLastSave="{667B92D3-8C60-4C16-8FCC-120FAF9B0021}"/>
  <bookViews>
    <workbookView xWindow="-120" yWindow="-120" windowWidth="20730" windowHeight="11160" tabRatio="900" activeTab="3" xr2:uid="{58FD85D8-58D6-4473-BD11-55F9520EF8C9}"/>
  </bookViews>
  <sheets>
    <sheet name="INGRESOS FAMILIA" sheetId="1" r:id="rId1"/>
    <sheet name="COSTOS-OTROS COSTOS PCC" sheetId="2" r:id="rId2"/>
    <sheet name="GTOS FAMILIA" sheetId="3" r:id="rId3"/>
    <sheet name="SITUACION FRA" sheetId="4" r:id="rId4"/>
    <sheet name="PRESUPUESTO MENSUAL" sheetId="5" r:id="rId5"/>
    <sheet name="CALCULO DE ENDEUDAMIENTO" sheetId="6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4" l="1"/>
  <c r="G14" i="4"/>
  <c r="H14" i="4"/>
  <c r="I14" i="4"/>
  <c r="J14" i="4"/>
  <c r="K14" i="4"/>
  <c r="L14" i="4"/>
  <c r="E14" i="4"/>
  <c r="L13" i="4"/>
  <c r="E13" i="4"/>
  <c r="L12" i="4"/>
  <c r="E12" i="4"/>
  <c r="L16" i="2"/>
  <c r="E16" i="2"/>
  <c r="L10" i="2"/>
  <c r="E10" i="2"/>
  <c r="E11" i="2"/>
  <c r="L11" i="2"/>
  <c r="L11" i="4"/>
  <c r="E11" i="4"/>
  <c r="L10" i="4"/>
  <c r="E10" i="4"/>
  <c r="K18" i="3"/>
  <c r="D18" i="3"/>
  <c r="K15" i="3"/>
  <c r="K14" i="3"/>
  <c r="K13" i="3"/>
  <c r="K12" i="3"/>
  <c r="K9" i="3"/>
  <c r="E21" i="2"/>
  <c r="E15" i="2"/>
  <c r="E6" i="2"/>
  <c r="K13" i="1"/>
  <c r="K8" i="1"/>
  <c r="K7" i="1"/>
  <c r="K6" i="1"/>
  <c r="D13" i="1"/>
  <c r="D8" i="1"/>
  <c r="D7" i="1"/>
  <c r="D6" i="1"/>
  <c r="D4" i="1"/>
  <c r="L21" i="2"/>
  <c r="D20" i="5" l="1"/>
  <c r="B20" i="5"/>
</calcChain>
</file>

<file path=xl/sharedStrings.xml><?xml version="1.0" encoding="utf-8"?>
<sst xmlns="http://schemas.openxmlformats.org/spreadsheetml/2006/main" count="417" uniqueCount="84">
  <si>
    <t>FUENTE DE INGRESOS</t>
  </si>
  <si>
    <t>ENERO</t>
  </si>
  <si>
    <t>FEBRERO</t>
  </si>
  <si>
    <t>MARZO</t>
  </si>
  <si>
    <t>ABRIL +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</si>
  <si>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</si>
  <si>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</si>
  <si>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</si>
  <si>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</si>
  <si>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</si>
  <si>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</si>
  <si>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</si>
  <si>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</si>
  <si>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Mano de Obra - Jornales</t>
  </si>
  <si>
    <t>$</t>
  </si>
  <si>
    <t>$-</t>
  </si>
  <si>
    <t>Salario</t>
  </si>
  <si>
    <t>Venta cafe (5000 árboles)</t>
  </si>
  <si>
    <t>Venta Plátano (400 plantas)</t>
  </si>
  <si>
    <t>Venta Pecuaria</t>
  </si>
  <si>
    <t>Pensión</t>
  </si>
  <si>
    <t>Ayuda de un familiar</t>
  </si>
  <si>
    <t>Subsidio del Estado</t>
  </si>
  <si>
    <t>Otro</t>
  </si>
  <si>
    <t>SUBTOTAL INGRESOS</t>
  </si>
  <si>
    <t xml:space="preserve"> </t>
  </si>
  <si>
    <t>ACTIVIDADES</t>
  </si>
  <si>
    <t>ABRIL</t>
  </si>
  <si>
    <t>MANEJO DE MALEZAS</t>
  </si>
  <si>
    <t>Mano de Obra</t>
  </si>
  <si>
    <t>Insumos</t>
  </si>
  <si>
    <t>FERTILIZACIÓN</t>
  </si>
  <si>
    <t>CONTROL FITOSANITARIO</t>
  </si>
  <si>
    <t>SIEMBRA O PLANTA</t>
  </si>
  <si>
    <t>RECOLECCIÓN</t>
  </si>
  <si>
    <t>=</t>
  </si>
  <si>
    <t>Insumos/trans</t>
  </si>
  <si>
    <t>POST COSECHA  BENEFICIO</t>
  </si>
  <si>
    <t>SUBTOTAL EGRESOS</t>
  </si>
  <si>
    <t>COSTOS PCC</t>
  </si>
  <si>
    <t>OTROS COSTOS PCC</t>
  </si>
  <si>
    <t>GASTOS ADMINISTRA-TIVOS</t>
  </si>
  <si>
    <t>divide vicienda</t>
  </si>
  <si>
    <t>CUOTAS DE CREDITOS Y GASTOS FINANCIEROS</t>
  </si>
  <si>
    <t xml:space="preserve">SUBTOTAL EGRESOS </t>
  </si>
  <si>
    <t>CONCEPTO</t>
  </si>
  <si>
    <t>JUNIO -</t>
  </si>
  <si>
    <t>Alimentación</t>
  </si>
  <si>
    <t>Vivienda</t>
  </si>
  <si>
    <t>Vestuario</t>
  </si>
  <si>
    <t>Salud</t>
  </si>
  <si>
    <t>Educación</t>
  </si>
  <si>
    <t>Transporte</t>
  </si>
  <si>
    <t>Créditos</t>
  </si>
  <si>
    <t>Diversión</t>
  </si>
  <si>
    <t>Gastos Personales</t>
  </si>
  <si>
    <t>TOTAL GASTOS VARIABLES</t>
  </si>
  <si>
    <t>INGRESOS</t>
  </si>
  <si>
    <t>EGRESOS</t>
  </si>
  <si>
    <t>COSTOS DE PRODUCCIÓN</t>
  </si>
  <si>
    <t>OTROS COSTOS</t>
  </si>
  <si>
    <t>GASTOS FAMILIARES</t>
  </si>
  <si>
    <t>SITUACIÓN FINANCIERA</t>
  </si>
  <si>
    <t>PRESUPUESTO MENSUAL FAMILIAR</t>
  </si>
  <si>
    <t>GASTOS</t>
  </si>
  <si>
    <t>Gastos Fijos Obligatorios</t>
  </si>
  <si>
    <t>Arriendo</t>
  </si>
  <si>
    <t>Jornales</t>
  </si>
  <si>
    <t>Comercio</t>
  </si>
  <si>
    <t>Servicios</t>
  </si>
  <si>
    <t>Otros</t>
  </si>
  <si>
    <t>Mercado</t>
  </si>
  <si>
    <t>Pago créditos</t>
  </si>
  <si>
    <t>Gastos Variables Necesarios</t>
  </si>
  <si>
    <t>Plan celular</t>
  </si>
  <si>
    <t>Restaurantes</t>
  </si>
  <si>
    <t>Gastos Discrecionales</t>
  </si>
  <si>
    <t>Regalos</t>
  </si>
  <si>
    <t>Salida con amigos</t>
  </si>
  <si>
    <t>Juegos de Azar</t>
  </si>
  <si>
    <t>Ahorro Planificado</t>
  </si>
  <si>
    <t>Cuenta de Ahorro</t>
  </si>
  <si>
    <t>TOTAL INGRESOS</t>
  </si>
  <si>
    <t>TOTAL GASTOS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</si>
</sst>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_-[$$-240A]\ * #,##0_-;\-[$$-240A]\ * #,##0_-;_-[$$-240A]\ * &quot;-&quot;??_-;_-@_-"/>
    <numFmt numFmtId="167" formatCode="_-[$$-240A]\ * #,##0.00_-;\-[$$-240A]\ * #,##0.00_-;_-[$$-240A]\ * &quot;-&quot;??_-;_-@_-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1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10"/>
      <color rgb="FF002060"/>
      <name val="Arial"/>
      <family val="2"/>
    </font>
    <font>
      <sz val="9"/>
      <color rgb="FF002060"/>
      <name val="Arial"/>
      <family val="2"/>
    </font>
    <font>
      <b/>
      <sz val="11"/>
      <color rgb="FF002060"/>
      <name val="Arial"/>
      <family val="2"/>
    </font>
    <font>
      <sz val="9"/>
      <color rgb="FFFF0000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7F004"/>
        <bgColor indexed="64"/>
      </patternFill>
    </fill>
    <fill>
      <patternFill patternType="solid">
        <fgColor rgb="FF3EE31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84">
    <xf numFmtId="0" fontId="0" fillId="0" borderId="0" xfId="0"/>
    <xf numFmtId="0" fontId="2" fillId="0" borderId="0" xfId="0" applyFont="1"/>
    <xf numFmtId="0" fontId="4" fillId="0" borderId="0" xfId="0" applyFont="1"/>
    <xf numFmtId="165" fontId="4" fillId="0" borderId="3" xfId="1" applyNumberFormat="1" applyFont="1" applyBorder="1" applyAlignment="1">
      <alignment vertical="center"/>
    </xf>
    <xf numFmtId="165" fontId="4" fillId="2" borderId="3" xfId="1" applyNumberFormat="1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 wrapText="1"/>
    </xf>
    <xf numFmtId="165" fontId="4" fillId="0" borderId="12" xfId="1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 vertical="center" wrapText="1"/>
    </xf>
    <xf numFmtId="165" fontId="12" fillId="2" borderId="12" xfId="1" applyNumberFormat="1" applyFont="1" applyFill="1" applyBorder="1" applyAlignment="1">
      <alignment vertical="center"/>
    </xf>
    <xf numFmtId="165" fontId="12" fillId="2" borderId="3" xfId="1" applyNumberFormat="1" applyFont="1" applyFill="1" applyBorder="1" applyAlignment="1">
      <alignment vertical="center"/>
    </xf>
    <xf numFmtId="0" fontId="11" fillId="2" borderId="3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wrapText="1"/>
    </xf>
    <xf numFmtId="0" fontId="11" fillId="3" borderId="3" xfId="0" applyFont="1" applyFill="1" applyBorder="1" applyAlignment="1">
      <alignment horizontal="center" vertical="center"/>
    </xf>
    <xf numFmtId="165" fontId="4" fillId="0" borderId="3" xfId="1" applyNumberFormat="1" applyFont="1" applyFill="1" applyBorder="1" applyAlignment="1">
      <alignment vertical="center"/>
    </xf>
    <xf numFmtId="0" fontId="10" fillId="3" borderId="3" xfId="0" applyFont="1" applyFill="1" applyBorder="1" applyAlignment="1">
      <alignment horizontal="center" vertical="center"/>
    </xf>
    <xf numFmtId="165" fontId="14" fillId="0" borderId="12" xfId="1" applyNumberFormat="1" applyFont="1" applyBorder="1" applyAlignment="1">
      <alignment vertical="center"/>
    </xf>
    <xf numFmtId="165" fontId="14" fillId="0" borderId="3" xfId="1" applyNumberFormat="1" applyFont="1" applyBorder="1" applyAlignment="1">
      <alignment vertical="center"/>
    </xf>
    <xf numFmtId="165" fontId="12" fillId="0" borderId="12" xfId="1" applyNumberFormat="1" applyFont="1" applyBorder="1" applyAlignment="1">
      <alignment vertical="center"/>
    </xf>
    <xf numFmtId="165" fontId="12" fillId="0" borderId="3" xfId="1" applyNumberFormat="1" applyFont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2" fillId="0" borderId="1" xfId="0" applyFont="1" applyBorder="1"/>
    <xf numFmtId="166" fontId="3" fillId="0" borderId="1" xfId="0" applyNumberFormat="1" applyFont="1" applyBorder="1"/>
    <xf numFmtId="0" fontId="2" fillId="7" borderId="1" xfId="0" applyFont="1" applyFill="1" applyBorder="1" applyAlignment="1">
      <alignment horizontal="left" wrapText="1"/>
    </xf>
    <xf numFmtId="0" fontId="2" fillId="0" borderId="9" xfId="0" applyFont="1" applyBorder="1"/>
    <xf numFmtId="0" fontId="2" fillId="7" borderId="1" xfId="0" applyFont="1" applyFill="1" applyBorder="1" applyAlignment="1">
      <alignment horizontal="left"/>
    </xf>
    <xf numFmtId="0" fontId="2" fillId="0" borderId="11" xfId="0" applyFont="1" applyBorder="1"/>
    <xf numFmtId="0" fontId="2" fillId="5" borderId="1" xfId="0" applyFont="1" applyFill="1" applyBorder="1" applyAlignment="1">
      <alignment horizontal="center" vertical="center"/>
    </xf>
    <xf numFmtId="167" fontId="3" fillId="5" borderId="1" xfId="0" applyNumberFormat="1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/>
    </xf>
    <xf numFmtId="167" fontId="3" fillId="0" borderId="1" xfId="0" applyNumberFormat="1" applyFont="1" applyBorder="1" applyAlignment="1">
      <alignment vertical="center"/>
    </xf>
    <xf numFmtId="165" fontId="4" fillId="0" borderId="0" xfId="1" applyNumberFormat="1" applyFont="1" applyFill="1" applyBorder="1" applyAlignment="1">
      <alignment vertical="center"/>
    </xf>
    <xf numFmtId="0" fontId="17" fillId="0" borderId="0" xfId="2"/>
    <xf numFmtId="0" fontId="3" fillId="0" borderId="1" xfId="0" applyFont="1" applyBorder="1" applyAlignment="1">
      <alignment vertical="center" wrapText="1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0" borderId="11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0" fontId="4" fillId="0" borderId="10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horizontal="left" vertical="center" wrapText="1"/>
    </xf>
    <xf numFmtId="165" fontId="10" fillId="2" borderId="3" xfId="1" applyNumberFormat="1" applyFont="1" applyFill="1" applyBorder="1" applyAlignment="1">
      <alignment vertical="center"/>
    </xf>
    <xf numFmtId="165" fontId="10" fillId="9" borderId="3" xfId="1" applyNumberFormat="1" applyFont="1" applyFill="1" applyBorder="1" applyAlignment="1">
      <alignment vertical="center"/>
    </xf>
    <xf numFmtId="0" fontId="6" fillId="0" borderId="8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11" fillId="2" borderId="12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5" fillId="2" borderId="12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textRotation="255"/>
    </xf>
    <xf numFmtId="0" fontId="7" fillId="0" borderId="6" xfId="0" applyFont="1" applyBorder="1" applyAlignment="1">
      <alignment horizontal="center" textRotation="255"/>
    </xf>
    <xf numFmtId="0" fontId="9" fillId="2" borderId="2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1" fillId="8" borderId="3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 wrapText="1"/>
    </xf>
    <xf numFmtId="0" fontId="10" fillId="8" borderId="3" xfId="0" applyFont="1" applyFill="1" applyBorder="1" applyAlignment="1">
      <alignment horizontal="center" vertical="center"/>
    </xf>
    <xf numFmtId="165" fontId="4" fillId="8" borderId="3" xfId="1" applyNumberFormat="1" applyFont="1" applyFill="1" applyBorder="1" applyAlignment="1">
      <alignment vertical="center"/>
    </xf>
    <xf numFmtId="165" fontId="12" fillId="8" borderId="3" xfId="1" applyNumberFormat="1" applyFont="1" applyFill="1" applyBorder="1" applyAlignment="1">
      <alignment vertical="center"/>
    </xf>
    <xf numFmtId="0" fontId="6" fillId="8" borderId="8" xfId="0" applyFont="1" applyFill="1" applyBorder="1" applyAlignment="1">
      <alignment horizontal="center" wrapText="1"/>
    </xf>
    <xf numFmtId="0" fontId="6" fillId="8" borderId="5" xfId="0" applyFont="1" applyFill="1" applyBorder="1" applyAlignment="1">
      <alignment horizontal="center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009900"/>
      <color rgb="FF37F004"/>
      <color rgb="FF3EE311"/>
      <color rgb="FF6DD8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631825</xdr:colOff>
      <xdr:row>1</xdr:row>
      <xdr:rowOff>276225</xdr:rowOff>
    </xdr:to>
    <xdr:pic>
      <xdr:nvPicPr>
        <xdr:cNvPr id="3" name="Picture 29283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20300" cy="15430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28574</xdr:colOff>
      <xdr:row>0</xdr:row>
      <xdr:rowOff>25242</xdr:rowOff>
    </xdr:from>
    <xdr:to>
      <xdr:col>12</xdr:col>
      <xdr:colOff>704849</xdr:colOff>
      <xdr:row>0</xdr:row>
      <xdr:rowOff>1247776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D6FB242-99E4-4572-A8D1-A624CD5C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599" y="25242"/>
          <a:ext cx="1438275" cy="1222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13</xdr:col>
      <xdr:colOff>570440</xdr:colOff>
      <xdr:row>1</xdr:row>
      <xdr:rowOff>159691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" y="0"/>
          <a:ext cx="11077575" cy="125506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</xdr:row>
      <xdr:rowOff>9525</xdr:rowOff>
    </xdr:from>
    <xdr:to>
      <xdr:col>0</xdr:col>
      <xdr:colOff>678815</xdr:colOff>
      <xdr:row>4</xdr:row>
      <xdr:rowOff>78740</xdr:rowOff>
    </xdr:to>
    <xdr:pic>
      <xdr:nvPicPr>
        <xdr:cNvPr id="16" name="Picture 2384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1676400"/>
          <a:ext cx="469265" cy="46926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</xdr:row>
      <xdr:rowOff>9525</xdr:rowOff>
    </xdr:from>
    <xdr:to>
      <xdr:col>0</xdr:col>
      <xdr:colOff>688340</xdr:colOff>
      <xdr:row>6</xdr:row>
      <xdr:rowOff>78740</xdr:rowOff>
    </xdr:to>
    <xdr:pic>
      <xdr:nvPicPr>
        <xdr:cNvPr id="18" name="Picture 2380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2476500"/>
          <a:ext cx="469265" cy="46926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</xdr:row>
      <xdr:rowOff>19050</xdr:rowOff>
    </xdr:from>
    <xdr:to>
      <xdr:col>0</xdr:col>
      <xdr:colOff>669290</xdr:colOff>
      <xdr:row>8</xdr:row>
      <xdr:rowOff>88265</xdr:rowOff>
    </xdr:to>
    <xdr:pic>
      <xdr:nvPicPr>
        <xdr:cNvPr id="21" name="Picture 2388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3286125"/>
          <a:ext cx="469265" cy="46926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</xdr:row>
      <xdr:rowOff>9525</xdr:rowOff>
    </xdr:from>
    <xdr:to>
      <xdr:col>0</xdr:col>
      <xdr:colOff>650240</xdr:colOff>
      <xdr:row>10</xdr:row>
      <xdr:rowOff>78740</xdr:rowOff>
    </xdr:to>
    <xdr:pic>
      <xdr:nvPicPr>
        <xdr:cNvPr id="22" name="Picture 2392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" y="4076700"/>
          <a:ext cx="469265" cy="46926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</xdr:row>
      <xdr:rowOff>19050</xdr:rowOff>
    </xdr:from>
    <xdr:to>
      <xdr:col>0</xdr:col>
      <xdr:colOff>650240</xdr:colOff>
      <xdr:row>12</xdr:row>
      <xdr:rowOff>88265</xdr:rowOff>
    </xdr:to>
    <xdr:pic>
      <xdr:nvPicPr>
        <xdr:cNvPr id="24" name="Picture 2399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975" y="4886325"/>
          <a:ext cx="469265" cy="46926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13</xdr:row>
      <xdr:rowOff>9525</xdr:rowOff>
    </xdr:from>
    <xdr:to>
      <xdr:col>0</xdr:col>
      <xdr:colOff>650240</xdr:colOff>
      <xdr:row>14</xdr:row>
      <xdr:rowOff>21590</xdr:rowOff>
    </xdr:to>
    <xdr:pic>
      <xdr:nvPicPr>
        <xdr:cNvPr id="25" name="Picture 2396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975" y="5676900"/>
          <a:ext cx="469265" cy="469265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18</xdr:row>
      <xdr:rowOff>104774</xdr:rowOff>
    </xdr:from>
    <xdr:to>
      <xdr:col>0</xdr:col>
      <xdr:colOff>685800</xdr:colOff>
      <xdr:row>20</xdr:row>
      <xdr:rowOff>295274</xdr:rowOff>
    </xdr:to>
    <xdr:grpSp>
      <xdr:nvGrpSpPr>
        <xdr:cNvPr id="68" name="Group 266702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pSpPr/>
      </xdr:nvGrpSpPr>
      <xdr:grpSpPr>
        <a:xfrm>
          <a:off x="314326" y="7677149"/>
          <a:ext cx="371474" cy="1323975"/>
          <a:chOff x="0" y="0"/>
          <a:chExt cx="253242" cy="1179845"/>
        </a:xfrm>
      </xdr:grpSpPr>
      <xdr:sp macro="" textlink="">
        <xdr:nvSpPr>
          <xdr:cNvPr id="69" name="Shape 2370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/>
        </xdr:nvSpPr>
        <xdr:spPr>
          <a:xfrm>
            <a:off x="1810" y="948326"/>
            <a:ext cx="20582" cy="204646"/>
          </a:xfrm>
          <a:custGeom>
            <a:avLst/>
            <a:gdLst/>
            <a:ahLst/>
            <a:cxnLst/>
            <a:rect l="0" t="0" r="0" b="0"/>
            <a:pathLst>
              <a:path w="20582" h="204646">
                <a:moveTo>
                  <a:pt x="8561" y="0"/>
                </a:moveTo>
                <a:lnTo>
                  <a:pt x="20582" y="0"/>
                </a:lnTo>
                <a:lnTo>
                  <a:pt x="20582" y="40561"/>
                </a:lnTo>
                <a:lnTo>
                  <a:pt x="7330" y="40561"/>
                </a:lnTo>
                <a:lnTo>
                  <a:pt x="7330" y="67475"/>
                </a:lnTo>
                <a:lnTo>
                  <a:pt x="20582" y="67475"/>
                </a:lnTo>
                <a:lnTo>
                  <a:pt x="20582" y="74816"/>
                </a:lnTo>
                <a:lnTo>
                  <a:pt x="7330" y="74816"/>
                </a:lnTo>
                <a:lnTo>
                  <a:pt x="7330" y="102322"/>
                </a:lnTo>
                <a:lnTo>
                  <a:pt x="20582" y="102322"/>
                </a:lnTo>
                <a:lnTo>
                  <a:pt x="20582" y="109653"/>
                </a:lnTo>
                <a:lnTo>
                  <a:pt x="7330" y="109653"/>
                </a:lnTo>
                <a:lnTo>
                  <a:pt x="7330" y="135089"/>
                </a:lnTo>
                <a:lnTo>
                  <a:pt x="20582" y="135089"/>
                </a:lnTo>
                <a:lnTo>
                  <a:pt x="20582" y="142430"/>
                </a:lnTo>
                <a:lnTo>
                  <a:pt x="7330" y="142430"/>
                </a:lnTo>
                <a:lnTo>
                  <a:pt x="7330" y="166532"/>
                </a:lnTo>
                <a:lnTo>
                  <a:pt x="20582" y="166532"/>
                </a:lnTo>
                <a:lnTo>
                  <a:pt x="20582" y="173861"/>
                </a:lnTo>
                <a:lnTo>
                  <a:pt x="7330" y="173861"/>
                </a:lnTo>
                <a:lnTo>
                  <a:pt x="7330" y="196074"/>
                </a:lnTo>
                <a:cubicBezTo>
                  <a:pt x="7330" y="196521"/>
                  <a:pt x="7572" y="196874"/>
                  <a:pt x="7927" y="197103"/>
                </a:cubicBezTo>
                <a:lnTo>
                  <a:pt x="20582" y="197103"/>
                </a:lnTo>
                <a:lnTo>
                  <a:pt x="20582" y="204646"/>
                </a:lnTo>
                <a:lnTo>
                  <a:pt x="8561" y="204646"/>
                </a:lnTo>
                <a:cubicBezTo>
                  <a:pt x="7939" y="204646"/>
                  <a:pt x="7315" y="204559"/>
                  <a:pt x="6732" y="204429"/>
                </a:cubicBezTo>
                <a:lnTo>
                  <a:pt x="3673" y="204429"/>
                </a:lnTo>
                <a:lnTo>
                  <a:pt x="3673" y="203083"/>
                </a:lnTo>
                <a:cubicBezTo>
                  <a:pt x="1462" y="201535"/>
                  <a:pt x="0" y="198983"/>
                  <a:pt x="0" y="196074"/>
                </a:cubicBezTo>
                <a:lnTo>
                  <a:pt x="0" y="8557"/>
                </a:lnTo>
                <a:cubicBezTo>
                  <a:pt x="0" y="3848"/>
                  <a:pt x="3838" y="0"/>
                  <a:pt x="8561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0" name="Shape 2370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/>
        </xdr:nvSpPr>
        <xdr:spPr>
          <a:xfrm>
            <a:off x="22391" y="948326"/>
            <a:ext cx="47795" cy="204646"/>
          </a:xfrm>
          <a:custGeom>
            <a:avLst/>
            <a:gdLst/>
            <a:ahLst/>
            <a:cxnLst/>
            <a:rect l="0" t="0" r="0" b="0"/>
            <a:pathLst>
              <a:path w="47795" h="204646">
                <a:moveTo>
                  <a:pt x="0" y="0"/>
                </a:moveTo>
                <a:lnTo>
                  <a:pt x="47795" y="0"/>
                </a:lnTo>
                <a:lnTo>
                  <a:pt x="47795" y="7341"/>
                </a:lnTo>
                <a:lnTo>
                  <a:pt x="20592" y="7341"/>
                </a:lnTo>
                <a:lnTo>
                  <a:pt x="20592" y="33220"/>
                </a:lnTo>
                <a:lnTo>
                  <a:pt x="47795" y="33220"/>
                </a:lnTo>
                <a:lnTo>
                  <a:pt x="47795" y="40561"/>
                </a:lnTo>
                <a:lnTo>
                  <a:pt x="20592" y="40561"/>
                </a:lnTo>
                <a:lnTo>
                  <a:pt x="20592" y="67475"/>
                </a:lnTo>
                <a:lnTo>
                  <a:pt x="47795" y="67475"/>
                </a:lnTo>
                <a:lnTo>
                  <a:pt x="47795" y="74816"/>
                </a:lnTo>
                <a:lnTo>
                  <a:pt x="20592" y="74816"/>
                </a:lnTo>
                <a:lnTo>
                  <a:pt x="20592" y="102322"/>
                </a:lnTo>
                <a:lnTo>
                  <a:pt x="47795" y="102322"/>
                </a:lnTo>
                <a:lnTo>
                  <a:pt x="47795" y="109653"/>
                </a:lnTo>
                <a:lnTo>
                  <a:pt x="20592" y="109653"/>
                </a:lnTo>
                <a:lnTo>
                  <a:pt x="20592" y="135089"/>
                </a:lnTo>
                <a:lnTo>
                  <a:pt x="47795" y="135089"/>
                </a:lnTo>
                <a:lnTo>
                  <a:pt x="47795" y="142430"/>
                </a:lnTo>
                <a:lnTo>
                  <a:pt x="20592" y="142430"/>
                </a:lnTo>
                <a:lnTo>
                  <a:pt x="20592" y="166532"/>
                </a:lnTo>
                <a:lnTo>
                  <a:pt x="47795" y="166532"/>
                </a:lnTo>
                <a:lnTo>
                  <a:pt x="47795" y="173873"/>
                </a:lnTo>
                <a:lnTo>
                  <a:pt x="20592" y="173873"/>
                </a:lnTo>
                <a:lnTo>
                  <a:pt x="20592" y="197103"/>
                </a:lnTo>
                <a:lnTo>
                  <a:pt x="47795" y="197103"/>
                </a:lnTo>
                <a:lnTo>
                  <a:pt x="47795" y="204646"/>
                </a:lnTo>
                <a:lnTo>
                  <a:pt x="0" y="204646"/>
                </a:lnTo>
                <a:lnTo>
                  <a:pt x="0" y="197103"/>
                </a:lnTo>
                <a:lnTo>
                  <a:pt x="13251" y="197103"/>
                </a:lnTo>
                <a:lnTo>
                  <a:pt x="13251" y="173861"/>
                </a:lnTo>
                <a:lnTo>
                  <a:pt x="0" y="173861"/>
                </a:lnTo>
                <a:lnTo>
                  <a:pt x="0" y="166532"/>
                </a:lnTo>
                <a:lnTo>
                  <a:pt x="13251" y="166532"/>
                </a:lnTo>
                <a:lnTo>
                  <a:pt x="13251" y="142430"/>
                </a:lnTo>
                <a:lnTo>
                  <a:pt x="0" y="142430"/>
                </a:lnTo>
                <a:lnTo>
                  <a:pt x="0" y="135089"/>
                </a:lnTo>
                <a:lnTo>
                  <a:pt x="13251" y="135089"/>
                </a:lnTo>
                <a:lnTo>
                  <a:pt x="13251" y="109653"/>
                </a:lnTo>
                <a:lnTo>
                  <a:pt x="0" y="109653"/>
                </a:lnTo>
                <a:lnTo>
                  <a:pt x="0" y="102322"/>
                </a:lnTo>
                <a:lnTo>
                  <a:pt x="13251" y="102322"/>
                </a:lnTo>
                <a:lnTo>
                  <a:pt x="13251" y="74816"/>
                </a:lnTo>
                <a:lnTo>
                  <a:pt x="0" y="74816"/>
                </a:lnTo>
                <a:lnTo>
                  <a:pt x="0" y="67475"/>
                </a:lnTo>
                <a:lnTo>
                  <a:pt x="13251" y="67475"/>
                </a:lnTo>
                <a:lnTo>
                  <a:pt x="13251" y="40561"/>
                </a:lnTo>
                <a:lnTo>
                  <a:pt x="0" y="4056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1" name="Shape 2370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SpPr/>
        </xdr:nvSpPr>
        <xdr:spPr>
          <a:xfrm>
            <a:off x="130921" y="1101359"/>
            <a:ext cx="1339" cy="4755"/>
          </a:xfrm>
          <a:custGeom>
            <a:avLst/>
            <a:gdLst/>
            <a:ahLst/>
            <a:cxnLst/>
            <a:rect l="0" t="0" r="0" b="0"/>
            <a:pathLst>
              <a:path w="1339" h="4755">
                <a:moveTo>
                  <a:pt x="1339" y="0"/>
                </a:moveTo>
                <a:lnTo>
                  <a:pt x="1339" y="4755"/>
                </a:lnTo>
                <a:lnTo>
                  <a:pt x="634" y="3837"/>
                </a:lnTo>
                <a:cubicBezTo>
                  <a:pt x="216" y="3290"/>
                  <a:pt x="0" y="2656"/>
                  <a:pt x="0" y="2018"/>
                </a:cubicBezTo>
                <a:cubicBezTo>
                  <a:pt x="0" y="1370"/>
                  <a:pt x="216" y="736"/>
                  <a:pt x="608" y="205"/>
                </a:cubicBezTo>
                <a:lnTo>
                  <a:pt x="1339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2" name="Shape 2370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/>
        </xdr:nvSpPr>
        <xdr:spPr>
          <a:xfrm>
            <a:off x="70187" y="948326"/>
            <a:ext cx="62073" cy="204646"/>
          </a:xfrm>
          <a:custGeom>
            <a:avLst/>
            <a:gdLst/>
            <a:ahLst/>
            <a:cxnLst/>
            <a:rect l="0" t="0" r="0" b="0"/>
            <a:pathLst>
              <a:path w="62073" h="204646">
                <a:moveTo>
                  <a:pt x="0" y="0"/>
                </a:moveTo>
                <a:lnTo>
                  <a:pt x="62073" y="0"/>
                </a:lnTo>
                <a:lnTo>
                  <a:pt x="62073" y="7341"/>
                </a:lnTo>
                <a:lnTo>
                  <a:pt x="34558" y="7341"/>
                </a:lnTo>
                <a:lnTo>
                  <a:pt x="34558" y="33220"/>
                </a:lnTo>
                <a:lnTo>
                  <a:pt x="62073" y="33220"/>
                </a:lnTo>
                <a:lnTo>
                  <a:pt x="62073" y="40561"/>
                </a:lnTo>
                <a:lnTo>
                  <a:pt x="34558" y="40561"/>
                </a:lnTo>
                <a:lnTo>
                  <a:pt x="34558" y="67475"/>
                </a:lnTo>
                <a:lnTo>
                  <a:pt x="62073" y="67475"/>
                </a:lnTo>
                <a:lnTo>
                  <a:pt x="62073" y="74802"/>
                </a:lnTo>
                <a:lnTo>
                  <a:pt x="34558" y="74802"/>
                </a:lnTo>
                <a:lnTo>
                  <a:pt x="34558" y="102308"/>
                </a:lnTo>
                <a:lnTo>
                  <a:pt x="62073" y="102308"/>
                </a:lnTo>
                <a:lnTo>
                  <a:pt x="62073" y="109653"/>
                </a:lnTo>
                <a:lnTo>
                  <a:pt x="34558" y="109653"/>
                </a:lnTo>
                <a:lnTo>
                  <a:pt x="34558" y="135089"/>
                </a:lnTo>
                <a:lnTo>
                  <a:pt x="62073" y="135089"/>
                </a:lnTo>
                <a:lnTo>
                  <a:pt x="62073" y="142430"/>
                </a:lnTo>
                <a:lnTo>
                  <a:pt x="34558" y="142430"/>
                </a:lnTo>
                <a:lnTo>
                  <a:pt x="34558" y="166532"/>
                </a:lnTo>
                <a:lnTo>
                  <a:pt x="59514" y="166532"/>
                </a:lnTo>
                <a:lnTo>
                  <a:pt x="62073" y="169860"/>
                </a:lnTo>
                <a:lnTo>
                  <a:pt x="62073" y="173861"/>
                </a:lnTo>
                <a:lnTo>
                  <a:pt x="34558" y="173861"/>
                </a:lnTo>
                <a:lnTo>
                  <a:pt x="34558" y="197103"/>
                </a:lnTo>
                <a:lnTo>
                  <a:pt x="62073" y="197103"/>
                </a:lnTo>
                <a:lnTo>
                  <a:pt x="62073" y="204646"/>
                </a:lnTo>
                <a:lnTo>
                  <a:pt x="0" y="204646"/>
                </a:lnTo>
                <a:lnTo>
                  <a:pt x="0" y="197103"/>
                </a:lnTo>
                <a:lnTo>
                  <a:pt x="27203" y="197103"/>
                </a:lnTo>
                <a:lnTo>
                  <a:pt x="27203" y="173873"/>
                </a:lnTo>
                <a:lnTo>
                  <a:pt x="0" y="173873"/>
                </a:lnTo>
                <a:lnTo>
                  <a:pt x="0" y="166532"/>
                </a:lnTo>
                <a:lnTo>
                  <a:pt x="27203" y="166532"/>
                </a:lnTo>
                <a:lnTo>
                  <a:pt x="27203" y="142430"/>
                </a:lnTo>
                <a:lnTo>
                  <a:pt x="0" y="142430"/>
                </a:lnTo>
                <a:lnTo>
                  <a:pt x="0" y="135089"/>
                </a:lnTo>
                <a:lnTo>
                  <a:pt x="27203" y="135089"/>
                </a:lnTo>
                <a:lnTo>
                  <a:pt x="27203" y="109653"/>
                </a:lnTo>
                <a:lnTo>
                  <a:pt x="0" y="109653"/>
                </a:lnTo>
                <a:lnTo>
                  <a:pt x="0" y="102322"/>
                </a:lnTo>
                <a:lnTo>
                  <a:pt x="27203" y="102322"/>
                </a:lnTo>
                <a:lnTo>
                  <a:pt x="27203" y="74816"/>
                </a:lnTo>
                <a:lnTo>
                  <a:pt x="0" y="74816"/>
                </a:lnTo>
                <a:lnTo>
                  <a:pt x="0" y="67475"/>
                </a:lnTo>
                <a:lnTo>
                  <a:pt x="27203" y="67475"/>
                </a:lnTo>
                <a:lnTo>
                  <a:pt x="27203" y="40561"/>
                </a:lnTo>
                <a:lnTo>
                  <a:pt x="0" y="40561"/>
                </a:lnTo>
                <a:lnTo>
                  <a:pt x="0" y="33220"/>
                </a:lnTo>
                <a:lnTo>
                  <a:pt x="27203" y="33220"/>
                </a:lnTo>
                <a:lnTo>
                  <a:pt x="27203" y="7341"/>
                </a:lnTo>
                <a:lnTo>
                  <a:pt x="0" y="734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3" name="Shape 23704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SpPr/>
        </xdr:nvSpPr>
        <xdr:spPr>
          <a:xfrm>
            <a:off x="132260" y="1145429"/>
            <a:ext cx="26741" cy="7543"/>
          </a:xfrm>
          <a:custGeom>
            <a:avLst/>
            <a:gdLst/>
            <a:ahLst/>
            <a:cxnLst/>
            <a:rect l="0" t="0" r="0" b="0"/>
            <a:pathLst>
              <a:path w="26741" h="7543">
                <a:moveTo>
                  <a:pt x="0" y="0"/>
                </a:moveTo>
                <a:lnTo>
                  <a:pt x="20934" y="0"/>
                </a:lnTo>
                <a:lnTo>
                  <a:pt x="26741" y="7543"/>
                </a:lnTo>
                <a:lnTo>
                  <a:pt x="0" y="754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4" name="Shape 23705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/>
        </xdr:nvSpPr>
        <xdr:spPr>
          <a:xfrm>
            <a:off x="132260" y="1118186"/>
            <a:ext cx="3078" cy="4001"/>
          </a:xfrm>
          <a:custGeom>
            <a:avLst/>
            <a:gdLst/>
            <a:ahLst/>
            <a:cxnLst/>
            <a:rect l="0" t="0" r="0" b="0"/>
            <a:pathLst>
              <a:path w="3078" h="4001">
                <a:moveTo>
                  <a:pt x="0" y="0"/>
                </a:moveTo>
                <a:lnTo>
                  <a:pt x="3078" y="4001"/>
                </a:lnTo>
                <a:lnTo>
                  <a:pt x="0" y="40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5" name="Shape 23706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/>
        </xdr:nvSpPr>
        <xdr:spPr>
          <a:xfrm>
            <a:off x="132260" y="1025769"/>
            <a:ext cx="63074" cy="154076"/>
          </a:xfrm>
          <a:custGeom>
            <a:avLst/>
            <a:gdLst/>
            <a:ahLst/>
            <a:cxnLst/>
            <a:rect l="0" t="0" r="0" b="0"/>
            <a:pathLst>
              <a:path w="63074" h="154076">
                <a:moveTo>
                  <a:pt x="43174" y="0"/>
                </a:moveTo>
                <a:lnTo>
                  <a:pt x="63074" y="0"/>
                </a:lnTo>
                <a:lnTo>
                  <a:pt x="63074" y="149606"/>
                </a:lnTo>
                <a:lnTo>
                  <a:pt x="60534" y="152910"/>
                </a:lnTo>
                <a:cubicBezTo>
                  <a:pt x="59961" y="153632"/>
                  <a:pt x="59087" y="154076"/>
                  <a:pt x="58148" y="154076"/>
                </a:cubicBezTo>
                <a:cubicBezTo>
                  <a:pt x="57218" y="154076"/>
                  <a:pt x="56344" y="153632"/>
                  <a:pt x="55785" y="152910"/>
                </a:cubicBezTo>
                <a:lnTo>
                  <a:pt x="0" y="80345"/>
                </a:lnTo>
                <a:lnTo>
                  <a:pt x="0" y="75590"/>
                </a:lnTo>
                <a:lnTo>
                  <a:pt x="2762" y="74816"/>
                </a:lnTo>
                <a:lnTo>
                  <a:pt x="40176" y="89601"/>
                </a:lnTo>
                <a:lnTo>
                  <a:pt x="40176" y="2998"/>
                </a:lnTo>
                <a:cubicBezTo>
                  <a:pt x="40176" y="1332"/>
                  <a:pt x="41508" y="0"/>
                  <a:pt x="43174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6" name="Shape 23707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/>
        </xdr:nvSpPr>
        <xdr:spPr>
          <a:xfrm>
            <a:off x="132260" y="948326"/>
            <a:ext cx="63074" cy="158623"/>
          </a:xfrm>
          <a:custGeom>
            <a:avLst/>
            <a:gdLst/>
            <a:ahLst/>
            <a:cxnLst/>
            <a:rect l="0" t="0" r="0" b="0"/>
            <a:pathLst>
              <a:path w="63074" h="158623">
                <a:moveTo>
                  <a:pt x="0" y="0"/>
                </a:moveTo>
                <a:lnTo>
                  <a:pt x="63074" y="0"/>
                </a:lnTo>
                <a:lnTo>
                  <a:pt x="63074" y="7341"/>
                </a:lnTo>
                <a:lnTo>
                  <a:pt x="34841" y="7341"/>
                </a:lnTo>
                <a:lnTo>
                  <a:pt x="34841" y="33220"/>
                </a:lnTo>
                <a:lnTo>
                  <a:pt x="63074" y="33220"/>
                </a:lnTo>
                <a:lnTo>
                  <a:pt x="63074" y="40561"/>
                </a:lnTo>
                <a:lnTo>
                  <a:pt x="34841" y="40561"/>
                </a:lnTo>
                <a:lnTo>
                  <a:pt x="34841" y="67475"/>
                </a:lnTo>
                <a:lnTo>
                  <a:pt x="63074" y="67475"/>
                </a:lnTo>
                <a:lnTo>
                  <a:pt x="63074" y="72428"/>
                </a:lnTo>
                <a:lnTo>
                  <a:pt x="44608" y="72428"/>
                </a:lnTo>
                <a:cubicBezTo>
                  <a:pt x="42130" y="72428"/>
                  <a:pt x="39895" y="73328"/>
                  <a:pt x="38131" y="74802"/>
                </a:cubicBezTo>
                <a:lnTo>
                  <a:pt x="34841" y="74802"/>
                </a:lnTo>
                <a:lnTo>
                  <a:pt x="34841" y="79845"/>
                </a:lnTo>
                <a:cubicBezTo>
                  <a:pt x="34615" y="80720"/>
                  <a:pt x="34423" y="81634"/>
                  <a:pt x="34423" y="82588"/>
                </a:cubicBezTo>
                <a:lnTo>
                  <a:pt x="34423" y="158623"/>
                </a:lnTo>
                <a:lnTo>
                  <a:pt x="27515" y="155905"/>
                </a:lnTo>
                <a:lnTo>
                  <a:pt x="27515" y="142430"/>
                </a:lnTo>
                <a:lnTo>
                  <a:pt x="0" y="142430"/>
                </a:lnTo>
                <a:lnTo>
                  <a:pt x="0" y="135089"/>
                </a:lnTo>
                <a:lnTo>
                  <a:pt x="27515" y="135089"/>
                </a:lnTo>
                <a:lnTo>
                  <a:pt x="27515" y="109653"/>
                </a:lnTo>
                <a:lnTo>
                  <a:pt x="0" y="109653"/>
                </a:lnTo>
                <a:lnTo>
                  <a:pt x="0" y="102308"/>
                </a:lnTo>
                <a:lnTo>
                  <a:pt x="27515" y="102308"/>
                </a:lnTo>
                <a:lnTo>
                  <a:pt x="27515" y="74802"/>
                </a:lnTo>
                <a:lnTo>
                  <a:pt x="0" y="74802"/>
                </a:lnTo>
                <a:lnTo>
                  <a:pt x="0" y="67475"/>
                </a:lnTo>
                <a:lnTo>
                  <a:pt x="27515" y="67475"/>
                </a:lnTo>
                <a:lnTo>
                  <a:pt x="27515" y="40561"/>
                </a:lnTo>
                <a:lnTo>
                  <a:pt x="0" y="40561"/>
                </a:lnTo>
                <a:lnTo>
                  <a:pt x="0" y="33220"/>
                </a:lnTo>
                <a:lnTo>
                  <a:pt x="27515" y="33220"/>
                </a:lnTo>
                <a:lnTo>
                  <a:pt x="27515" y="7341"/>
                </a:lnTo>
                <a:lnTo>
                  <a:pt x="0" y="734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7" name="Shape 23708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SpPr/>
        </xdr:nvSpPr>
        <xdr:spPr>
          <a:xfrm>
            <a:off x="195334" y="1025769"/>
            <a:ext cx="54777" cy="149606"/>
          </a:xfrm>
          <a:custGeom>
            <a:avLst/>
            <a:gdLst/>
            <a:ahLst/>
            <a:cxnLst/>
            <a:rect l="0" t="0" r="0" b="0"/>
            <a:pathLst>
              <a:path w="54777" h="149606">
                <a:moveTo>
                  <a:pt x="0" y="0"/>
                </a:moveTo>
                <a:lnTo>
                  <a:pt x="10071" y="0"/>
                </a:lnTo>
                <a:cubicBezTo>
                  <a:pt x="11724" y="0"/>
                  <a:pt x="13070" y="1346"/>
                  <a:pt x="13070" y="2998"/>
                </a:cubicBezTo>
                <a:lnTo>
                  <a:pt x="13070" y="89571"/>
                </a:lnTo>
                <a:lnTo>
                  <a:pt x="50470" y="74816"/>
                </a:lnTo>
                <a:cubicBezTo>
                  <a:pt x="51716" y="74307"/>
                  <a:pt x="53148" y="74714"/>
                  <a:pt x="53962" y="75795"/>
                </a:cubicBezTo>
                <a:cubicBezTo>
                  <a:pt x="54777" y="76874"/>
                  <a:pt x="54777" y="78357"/>
                  <a:pt x="53951" y="79427"/>
                </a:cubicBezTo>
                <a:lnTo>
                  <a:pt x="0" y="1496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8" name="Shape 23709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SpPr/>
        </xdr:nvSpPr>
        <xdr:spPr>
          <a:xfrm>
            <a:off x="195334" y="948326"/>
            <a:ext cx="35574" cy="156042"/>
          </a:xfrm>
          <a:custGeom>
            <a:avLst/>
            <a:gdLst/>
            <a:ahLst/>
            <a:cxnLst/>
            <a:rect l="0" t="0" r="0" b="0"/>
            <a:pathLst>
              <a:path w="35574" h="156042">
                <a:moveTo>
                  <a:pt x="0" y="0"/>
                </a:moveTo>
                <a:lnTo>
                  <a:pt x="27013" y="0"/>
                </a:lnTo>
                <a:cubicBezTo>
                  <a:pt x="31740" y="0"/>
                  <a:pt x="35574" y="3848"/>
                  <a:pt x="35574" y="8557"/>
                </a:cubicBezTo>
                <a:lnTo>
                  <a:pt x="35574" y="153136"/>
                </a:lnTo>
                <a:lnTo>
                  <a:pt x="28233" y="156042"/>
                </a:lnTo>
                <a:lnTo>
                  <a:pt x="28233" y="142442"/>
                </a:lnTo>
                <a:lnTo>
                  <a:pt x="21682" y="142442"/>
                </a:lnTo>
                <a:lnTo>
                  <a:pt x="21682" y="135089"/>
                </a:lnTo>
                <a:lnTo>
                  <a:pt x="28233" y="135089"/>
                </a:lnTo>
                <a:lnTo>
                  <a:pt x="28233" y="109653"/>
                </a:lnTo>
                <a:lnTo>
                  <a:pt x="21682" y="109653"/>
                </a:lnTo>
                <a:lnTo>
                  <a:pt x="21682" y="102322"/>
                </a:lnTo>
                <a:lnTo>
                  <a:pt x="28233" y="102322"/>
                </a:lnTo>
                <a:lnTo>
                  <a:pt x="28233" y="74802"/>
                </a:lnTo>
                <a:lnTo>
                  <a:pt x="17983" y="74802"/>
                </a:lnTo>
                <a:cubicBezTo>
                  <a:pt x="16219" y="73328"/>
                  <a:pt x="13984" y="72428"/>
                  <a:pt x="11494" y="72428"/>
                </a:cubicBezTo>
                <a:lnTo>
                  <a:pt x="0" y="72428"/>
                </a:lnTo>
                <a:lnTo>
                  <a:pt x="0" y="67475"/>
                </a:lnTo>
                <a:lnTo>
                  <a:pt x="28233" y="67475"/>
                </a:lnTo>
                <a:lnTo>
                  <a:pt x="28233" y="40561"/>
                </a:lnTo>
                <a:lnTo>
                  <a:pt x="0" y="40561"/>
                </a:lnTo>
                <a:lnTo>
                  <a:pt x="0" y="33220"/>
                </a:lnTo>
                <a:lnTo>
                  <a:pt x="28233" y="33220"/>
                </a:lnTo>
                <a:lnTo>
                  <a:pt x="28233" y="8557"/>
                </a:lnTo>
                <a:cubicBezTo>
                  <a:pt x="28233" y="7884"/>
                  <a:pt x="27686" y="7341"/>
                  <a:pt x="27013" y="7341"/>
                </a:cubicBezTo>
                <a:lnTo>
                  <a:pt x="0" y="734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594A42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79" name="Shape 23716">
            <a:extLst>
              <a:ext uri="{FF2B5EF4-FFF2-40B4-BE49-F238E27FC236}">
                <a16:creationId xmlns:a16="http://schemas.microsoft.com/office/drawing/2014/main" id="{00000000-0008-0000-0100-00004F000000}"/>
              </a:ext>
            </a:extLst>
          </xdr:cNvPr>
          <xdr:cNvSpPr/>
        </xdr:nvSpPr>
        <xdr:spPr>
          <a:xfrm>
            <a:off x="1817" y="23533"/>
            <a:ext cx="69062" cy="230237"/>
          </a:xfrm>
          <a:custGeom>
            <a:avLst/>
            <a:gdLst/>
            <a:ahLst/>
            <a:cxnLst/>
            <a:rect l="0" t="0" r="0" b="0"/>
            <a:pathLst>
              <a:path w="69062" h="230237">
                <a:moveTo>
                  <a:pt x="65672" y="0"/>
                </a:moveTo>
                <a:lnTo>
                  <a:pt x="69062" y="0"/>
                </a:lnTo>
                <a:lnTo>
                  <a:pt x="69062" y="96599"/>
                </a:lnTo>
                <a:lnTo>
                  <a:pt x="43981" y="96599"/>
                </a:lnTo>
                <a:cubicBezTo>
                  <a:pt x="40234" y="96599"/>
                  <a:pt x="37198" y="99633"/>
                  <a:pt x="37198" y="103377"/>
                </a:cubicBezTo>
                <a:cubicBezTo>
                  <a:pt x="37198" y="107124"/>
                  <a:pt x="40234" y="110159"/>
                  <a:pt x="43981" y="110159"/>
                </a:cubicBezTo>
                <a:lnTo>
                  <a:pt x="69062" y="110159"/>
                </a:lnTo>
                <a:lnTo>
                  <a:pt x="69062" y="133351"/>
                </a:lnTo>
                <a:lnTo>
                  <a:pt x="43981" y="133351"/>
                </a:lnTo>
                <a:cubicBezTo>
                  <a:pt x="40234" y="133351"/>
                  <a:pt x="37198" y="136385"/>
                  <a:pt x="37198" y="140119"/>
                </a:cubicBezTo>
                <a:cubicBezTo>
                  <a:pt x="37198" y="143866"/>
                  <a:pt x="40234" y="146900"/>
                  <a:pt x="43981" y="146900"/>
                </a:cubicBezTo>
                <a:lnTo>
                  <a:pt x="69062" y="146900"/>
                </a:lnTo>
                <a:lnTo>
                  <a:pt x="69062" y="167922"/>
                </a:lnTo>
                <a:lnTo>
                  <a:pt x="43981" y="167922"/>
                </a:lnTo>
                <a:cubicBezTo>
                  <a:pt x="40234" y="167922"/>
                  <a:pt x="37198" y="170955"/>
                  <a:pt x="37198" y="174699"/>
                </a:cubicBezTo>
                <a:cubicBezTo>
                  <a:pt x="37198" y="178437"/>
                  <a:pt x="40234" y="181483"/>
                  <a:pt x="43981" y="181483"/>
                </a:cubicBezTo>
                <a:lnTo>
                  <a:pt x="69062" y="181483"/>
                </a:lnTo>
                <a:lnTo>
                  <a:pt x="69062" y="230237"/>
                </a:lnTo>
                <a:lnTo>
                  <a:pt x="14338" y="230237"/>
                </a:lnTo>
                <a:cubicBezTo>
                  <a:pt x="6426" y="230237"/>
                  <a:pt x="0" y="223812"/>
                  <a:pt x="0" y="215887"/>
                </a:cubicBezTo>
                <a:lnTo>
                  <a:pt x="0" y="65709"/>
                </a:lnTo>
                <a:lnTo>
                  <a:pt x="4978" y="65709"/>
                </a:lnTo>
                <a:cubicBezTo>
                  <a:pt x="5396" y="65735"/>
                  <a:pt x="5828" y="65760"/>
                  <a:pt x="6236" y="65760"/>
                </a:cubicBezTo>
                <a:lnTo>
                  <a:pt x="45555" y="65760"/>
                </a:lnTo>
                <a:cubicBezTo>
                  <a:pt x="56693" y="65760"/>
                  <a:pt x="65761" y="56707"/>
                  <a:pt x="65761" y="45569"/>
                </a:cubicBezTo>
                <a:lnTo>
                  <a:pt x="65761" y="6273"/>
                </a:lnTo>
                <a:cubicBezTo>
                  <a:pt x="65761" y="5752"/>
                  <a:pt x="65736" y="5233"/>
                  <a:pt x="65672" y="4751"/>
                </a:cubicBezTo>
                <a:lnTo>
                  <a:pt x="65672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0" name="Shape 23717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SpPr/>
        </xdr:nvSpPr>
        <xdr:spPr>
          <a:xfrm>
            <a:off x="70879" y="158291"/>
            <a:ext cx="113437" cy="95479"/>
          </a:xfrm>
          <a:custGeom>
            <a:avLst/>
            <a:gdLst/>
            <a:ahLst/>
            <a:cxnLst/>
            <a:rect l="0" t="0" r="0" b="0"/>
            <a:pathLst>
              <a:path w="113437" h="95479">
                <a:moveTo>
                  <a:pt x="113437" y="0"/>
                </a:moveTo>
                <a:lnTo>
                  <a:pt x="113437" y="81129"/>
                </a:lnTo>
                <a:cubicBezTo>
                  <a:pt x="113437" y="89054"/>
                  <a:pt x="107011" y="95479"/>
                  <a:pt x="99087" y="95479"/>
                </a:cubicBezTo>
                <a:lnTo>
                  <a:pt x="0" y="95479"/>
                </a:lnTo>
                <a:lnTo>
                  <a:pt x="0" y="46725"/>
                </a:lnTo>
                <a:lnTo>
                  <a:pt x="25086" y="46725"/>
                </a:lnTo>
                <a:cubicBezTo>
                  <a:pt x="28830" y="46725"/>
                  <a:pt x="31864" y="43680"/>
                  <a:pt x="31864" y="39942"/>
                </a:cubicBezTo>
                <a:cubicBezTo>
                  <a:pt x="31864" y="36198"/>
                  <a:pt x="28830" y="33164"/>
                  <a:pt x="25086" y="33164"/>
                </a:cubicBezTo>
                <a:lnTo>
                  <a:pt x="0" y="33164"/>
                </a:lnTo>
                <a:lnTo>
                  <a:pt x="0" y="12143"/>
                </a:lnTo>
                <a:lnTo>
                  <a:pt x="41657" y="12143"/>
                </a:lnTo>
                <a:lnTo>
                  <a:pt x="47218" y="38851"/>
                </a:lnTo>
                <a:cubicBezTo>
                  <a:pt x="47816" y="41735"/>
                  <a:pt x="49418" y="44272"/>
                  <a:pt x="51690" y="46101"/>
                </a:cubicBezTo>
                <a:cubicBezTo>
                  <a:pt x="53860" y="47830"/>
                  <a:pt x="56592" y="48784"/>
                  <a:pt x="59386" y="48784"/>
                </a:cubicBezTo>
                <a:cubicBezTo>
                  <a:pt x="61481" y="48784"/>
                  <a:pt x="63540" y="48261"/>
                  <a:pt x="65355" y="47257"/>
                </a:cubicBezTo>
                <a:lnTo>
                  <a:pt x="95379" y="30849"/>
                </a:lnTo>
                <a:lnTo>
                  <a:pt x="95430" y="30823"/>
                </a:lnTo>
                <a:lnTo>
                  <a:pt x="95479" y="30798"/>
                </a:lnTo>
                <a:cubicBezTo>
                  <a:pt x="98821" y="28908"/>
                  <a:pt x="101448" y="26090"/>
                  <a:pt x="103051" y="22584"/>
                </a:cubicBezTo>
                <a:lnTo>
                  <a:pt x="113437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1" name="Shape 23718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SpPr/>
        </xdr:nvSpPr>
        <xdr:spPr>
          <a:xfrm>
            <a:off x="70879" y="133693"/>
            <a:ext cx="50281" cy="23192"/>
          </a:xfrm>
          <a:custGeom>
            <a:avLst/>
            <a:gdLst/>
            <a:ahLst/>
            <a:cxnLst/>
            <a:rect l="0" t="0" r="0" b="0"/>
            <a:pathLst>
              <a:path w="50281" h="23192">
                <a:moveTo>
                  <a:pt x="0" y="0"/>
                </a:moveTo>
                <a:lnTo>
                  <a:pt x="50281" y="0"/>
                </a:lnTo>
                <a:lnTo>
                  <a:pt x="41570" y="18926"/>
                </a:lnTo>
                <a:cubicBezTo>
                  <a:pt x="40947" y="20282"/>
                  <a:pt x="40489" y="21719"/>
                  <a:pt x="40223" y="23192"/>
                </a:cubicBezTo>
                <a:lnTo>
                  <a:pt x="0" y="231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2" name="Shape 23719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SpPr/>
        </xdr:nvSpPr>
        <xdr:spPr>
          <a:xfrm>
            <a:off x="70879" y="23533"/>
            <a:ext cx="100991" cy="96599"/>
          </a:xfrm>
          <a:custGeom>
            <a:avLst/>
            <a:gdLst/>
            <a:ahLst/>
            <a:cxnLst/>
            <a:rect l="0" t="0" r="0" b="0"/>
            <a:pathLst>
              <a:path w="100991" h="96599">
                <a:moveTo>
                  <a:pt x="0" y="0"/>
                </a:moveTo>
                <a:lnTo>
                  <a:pt x="99062" y="0"/>
                </a:lnTo>
                <a:cubicBezTo>
                  <a:pt x="99721" y="0"/>
                  <a:pt x="100369" y="64"/>
                  <a:pt x="100991" y="140"/>
                </a:cubicBezTo>
                <a:lnTo>
                  <a:pt x="93128" y="17197"/>
                </a:lnTo>
                <a:lnTo>
                  <a:pt x="92913" y="17690"/>
                </a:lnTo>
                <a:lnTo>
                  <a:pt x="92852" y="17654"/>
                </a:lnTo>
                <a:lnTo>
                  <a:pt x="89461" y="25030"/>
                </a:lnTo>
                <a:lnTo>
                  <a:pt x="56517" y="96599"/>
                </a:lnTo>
                <a:lnTo>
                  <a:pt x="0" y="965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3" name="Shape 23720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SpPr/>
        </xdr:nvSpPr>
        <xdr:spPr>
          <a:xfrm>
            <a:off x="0" y="23706"/>
            <a:ext cx="59436" cy="57431"/>
          </a:xfrm>
          <a:custGeom>
            <a:avLst/>
            <a:gdLst/>
            <a:ahLst/>
            <a:cxnLst/>
            <a:rect l="0" t="0" r="0" b="0"/>
            <a:pathLst>
              <a:path w="59436" h="57431">
                <a:moveTo>
                  <a:pt x="53362" y="0"/>
                </a:moveTo>
                <a:cubicBezTo>
                  <a:pt x="56451" y="0"/>
                  <a:pt x="59436" y="2416"/>
                  <a:pt x="59436" y="6045"/>
                </a:cubicBezTo>
                <a:lnTo>
                  <a:pt x="59436" y="45363"/>
                </a:lnTo>
                <a:cubicBezTo>
                  <a:pt x="59436" y="52035"/>
                  <a:pt x="54036" y="57431"/>
                  <a:pt x="47368" y="57431"/>
                </a:cubicBezTo>
                <a:lnTo>
                  <a:pt x="8049" y="57431"/>
                </a:lnTo>
                <a:cubicBezTo>
                  <a:pt x="2677" y="57431"/>
                  <a:pt x="0" y="50929"/>
                  <a:pt x="3793" y="47131"/>
                </a:cubicBezTo>
                <a:lnTo>
                  <a:pt x="49136" y="1778"/>
                </a:lnTo>
                <a:cubicBezTo>
                  <a:pt x="50378" y="533"/>
                  <a:pt x="51879" y="0"/>
                  <a:pt x="53362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4" name="Shape 23721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/>
        </xdr:nvSpPr>
        <xdr:spPr>
          <a:xfrm>
            <a:off x="183528" y="0"/>
            <a:ext cx="54456" cy="39343"/>
          </a:xfrm>
          <a:custGeom>
            <a:avLst/>
            <a:gdLst/>
            <a:ahLst/>
            <a:cxnLst/>
            <a:rect l="0" t="0" r="0" b="0"/>
            <a:pathLst>
              <a:path w="54456" h="39343">
                <a:moveTo>
                  <a:pt x="16956" y="0"/>
                </a:moveTo>
                <a:cubicBezTo>
                  <a:pt x="18846" y="0"/>
                  <a:pt x="20778" y="402"/>
                  <a:pt x="22619" y="1241"/>
                </a:cubicBezTo>
                <a:lnTo>
                  <a:pt x="44665" y="11389"/>
                </a:lnTo>
                <a:cubicBezTo>
                  <a:pt x="51473" y="14515"/>
                  <a:pt x="54456" y="22565"/>
                  <a:pt x="51281" y="29335"/>
                </a:cubicBezTo>
                <a:lnTo>
                  <a:pt x="46674" y="39343"/>
                </a:lnTo>
                <a:lnTo>
                  <a:pt x="46623" y="39319"/>
                </a:lnTo>
                <a:lnTo>
                  <a:pt x="0" y="17892"/>
                </a:lnTo>
                <a:lnTo>
                  <a:pt x="4611" y="7898"/>
                </a:lnTo>
                <a:cubicBezTo>
                  <a:pt x="6923" y="2930"/>
                  <a:pt x="11826" y="0"/>
                  <a:pt x="16956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5" name="Shape 23722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SpPr/>
        </xdr:nvSpPr>
        <xdr:spPr>
          <a:xfrm>
            <a:off x="171435" y="25300"/>
            <a:ext cx="55347" cy="40249"/>
          </a:xfrm>
          <a:custGeom>
            <a:avLst/>
            <a:gdLst/>
            <a:ahLst/>
            <a:cxnLst/>
            <a:rect l="0" t="0" r="0" b="0"/>
            <a:pathLst>
              <a:path w="55347" h="40249">
                <a:moveTo>
                  <a:pt x="8647" y="0"/>
                </a:moveTo>
                <a:lnTo>
                  <a:pt x="55347" y="21452"/>
                </a:lnTo>
                <a:lnTo>
                  <a:pt x="55131" y="21859"/>
                </a:lnTo>
                <a:lnTo>
                  <a:pt x="46674" y="40249"/>
                </a:lnTo>
                <a:lnTo>
                  <a:pt x="12878" y="24729"/>
                </a:lnTo>
                <a:lnTo>
                  <a:pt x="0" y="18796"/>
                </a:lnTo>
                <a:lnTo>
                  <a:pt x="7888" y="1653"/>
                </a:lnTo>
                <a:lnTo>
                  <a:pt x="8461" y="407"/>
                </a:lnTo>
                <a:lnTo>
                  <a:pt x="8647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6" name="Shape 23723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/>
        </xdr:nvSpPr>
        <xdr:spPr>
          <a:xfrm>
            <a:off x="121107" y="51962"/>
            <a:ext cx="93308" cy="123354"/>
          </a:xfrm>
          <a:custGeom>
            <a:avLst/>
            <a:gdLst/>
            <a:ahLst/>
            <a:cxnLst/>
            <a:rect l="0" t="0" r="0" b="0"/>
            <a:pathLst>
              <a:path w="93308" h="123354">
                <a:moveTo>
                  <a:pt x="46634" y="0"/>
                </a:moveTo>
                <a:lnTo>
                  <a:pt x="63209" y="7617"/>
                </a:lnTo>
                <a:lnTo>
                  <a:pt x="93308" y="21449"/>
                </a:lnTo>
                <a:lnTo>
                  <a:pt x="63209" y="86853"/>
                </a:lnTo>
                <a:lnTo>
                  <a:pt x="46419" y="123354"/>
                </a:lnTo>
                <a:lnTo>
                  <a:pt x="30431" y="115762"/>
                </a:lnTo>
                <a:lnTo>
                  <a:pt x="7557" y="104915"/>
                </a:lnTo>
                <a:lnTo>
                  <a:pt x="0" y="101308"/>
                </a:lnTo>
                <a:lnTo>
                  <a:pt x="9028" y="81698"/>
                </a:lnTo>
                <a:lnTo>
                  <a:pt x="15268" y="68149"/>
                </a:lnTo>
                <a:lnTo>
                  <a:pt x="46634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7" name="Shape 23724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SpPr/>
        </xdr:nvSpPr>
        <xdr:spPr>
          <a:xfrm>
            <a:off x="118990" y="161298"/>
            <a:ext cx="43495" cy="37645"/>
          </a:xfrm>
          <a:custGeom>
            <a:avLst/>
            <a:gdLst/>
            <a:ahLst/>
            <a:cxnLst/>
            <a:rect l="0" t="0" r="0" b="0"/>
            <a:pathLst>
              <a:path w="43495" h="37645">
                <a:moveTo>
                  <a:pt x="0" y="0"/>
                </a:moveTo>
                <a:lnTo>
                  <a:pt x="19279" y="9107"/>
                </a:lnTo>
                <a:lnTo>
                  <a:pt x="43495" y="20613"/>
                </a:lnTo>
                <a:cubicBezTo>
                  <a:pt x="43445" y="20638"/>
                  <a:pt x="43420" y="20664"/>
                  <a:pt x="43359" y="20689"/>
                </a:cubicBezTo>
                <a:lnTo>
                  <a:pt x="13345" y="37098"/>
                </a:lnTo>
                <a:cubicBezTo>
                  <a:pt x="12662" y="37479"/>
                  <a:pt x="11963" y="37645"/>
                  <a:pt x="11275" y="37645"/>
                </a:cubicBezTo>
                <a:cubicBezTo>
                  <a:pt x="9335" y="37645"/>
                  <a:pt x="7480" y="36309"/>
                  <a:pt x="7048" y="34229"/>
                </a:cubicBezTo>
                <a:lnTo>
                  <a:pt x="1840" y="9144"/>
                </a:lnTo>
                <a:lnTo>
                  <a:pt x="141" y="864"/>
                </a:lnTo>
                <a:cubicBezTo>
                  <a:pt x="76" y="597"/>
                  <a:pt x="25" y="291"/>
                  <a:pt x="0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8" name="Shape 23725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/>
        </xdr:nvSpPr>
        <xdr:spPr>
          <a:xfrm>
            <a:off x="184446" y="522356"/>
            <a:ext cx="68796" cy="137149"/>
          </a:xfrm>
          <a:custGeom>
            <a:avLst/>
            <a:gdLst/>
            <a:ahLst/>
            <a:cxnLst/>
            <a:rect l="0" t="0" r="0" b="0"/>
            <a:pathLst>
              <a:path w="68796" h="137149">
                <a:moveTo>
                  <a:pt x="0" y="0"/>
                </a:moveTo>
                <a:lnTo>
                  <a:pt x="68796" y="0"/>
                </a:lnTo>
                <a:lnTo>
                  <a:pt x="68796" y="137149"/>
                </a:lnTo>
                <a:lnTo>
                  <a:pt x="64108" y="137149"/>
                </a:lnTo>
                <a:cubicBezTo>
                  <a:pt x="64731" y="135573"/>
                  <a:pt x="65062" y="133899"/>
                  <a:pt x="65062" y="132080"/>
                </a:cubicBezTo>
                <a:lnTo>
                  <a:pt x="65062" y="122836"/>
                </a:lnTo>
                <a:lnTo>
                  <a:pt x="63957" y="122796"/>
                </a:lnTo>
                <a:cubicBezTo>
                  <a:pt x="64695" y="121107"/>
                  <a:pt x="65062" y="119269"/>
                  <a:pt x="65062" y="117285"/>
                </a:cubicBezTo>
                <a:lnTo>
                  <a:pt x="65062" y="108039"/>
                </a:lnTo>
                <a:lnTo>
                  <a:pt x="63867" y="108000"/>
                </a:lnTo>
                <a:cubicBezTo>
                  <a:pt x="64656" y="106236"/>
                  <a:pt x="65062" y="104307"/>
                  <a:pt x="65062" y="102246"/>
                </a:cubicBezTo>
                <a:lnTo>
                  <a:pt x="65062" y="98679"/>
                </a:lnTo>
                <a:cubicBezTo>
                  <a:pt x="65062" y="94845"/>
                  <a:pt x="63665" y="91515"/>
                  <a:pt x="61203" y="88722"/>
                </a:cubicBezTo>
                <a:lnTo>
                  <a:pt x="61203" y="7596"/>
                </a:lnTo>
                <a:lnTo>
                  <a:pt x="14223" y="7596"/>
                </a:lnTo>
                <a:cubicBezTo>
                  <a:pt x="10771" y="4356"/>
                  <a:pt x="5792" y="1804"/>
                  <a:pt x="0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89" name="Shape 23726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SpPr/>
        </xdr:nvSpPr>
        <xdr:spPr>
          <a:xfrm>
            <a:off x="1814" y="522356"/>
            <a:ext cx="131840" cy="137149"/>
          </a:xfrm>
          <a:custGeom>
            <a:avLst/>
            <a:gdLst/>
            <a:ahLst/>
            <a:cxnLst/>
            <a:rect l="0" t="0" r="0" b="0"/>
            <a:pathLst>
              <a:path w="131840" h="137149">
                <a:moveTo>
                  <a:pt x="0" y="0"/>
                </a:moveTo>
                <a:lnTo>
                  <a:pt x="131840" y="0"/>
                </a:lnTo>
                <a:cubicBezTo>
                  <a:pt x="126048" y="1804"/>
                  <a:pt x="121068" y="4356"/>
                  <a:pt x="117577" y="7632"/>
                </a:cubicBezTo>
                <a:lnTo>
                  <a:pt x="7607" y="7632"/>
                </a:lnTo>
                <a:lnTo>
                  <a:pt x="7607" y="129543"/>
                </a:lnTo>
                <a:lnTo>
                  <a:pt x="112483" y="129543"/>
                </a:lnTo>
                <a:cubicBezTo>
                  <a:pt x="112889" y="132373"/>
                  <a:pt x="114084" y="134924"/>
                  <a:pt x="115974" y="137149"/>
                </a:cubicBezTo>
                <a:lnTo>
                  <a:pt x="0" y="13714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0" name="Shape 23727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SpPr/>
        </xdr:nvSpPr>
        <xdr:spPr>
          <a:xfrm>
            <a:off x="121704" y="550709"/>
            <a:ext cx="74661" cy="24171"/>
          </a:xfrm>
          <a:custGeom>
            <a:avLst/>
            <a:gdLst/>
            <a:ahLst/>
            <a:cxnLst/>
            <a:rect l="0" t="0" r="0" b="0"/>
            <a:pathLst>
              <a:path w="74661" h="24171">
                <a:moveTo>
                  <a:pt x="0" y="0"/>
                </a:moveTo>
                <a:cubicBezTo>
                  <a:pt x="0" y="8220"/>
                  <a:pt x="16712" y="14922"/>
                  <a:pt x="37351" y="14922"/>
                </a:cubicBezTo>
                <a:cubicBezTo>
                  <a:pt x="57976" y="14922"/>
                  <a:pt x="74661" y="8220"/>
                  <a:pt x="74661" y="0"/>
                </a:cubicBezTo>
                <a:lnTo>
                  <a:pt x="74661" y="9209"/>
                </a:lnTo>
                <a:cubicBezTo>
                  <a:pt x="74661" y="17463"/>
                  <a:pt x="57935" y="24171"/>
                  <a:pt x="37351" y="24171"/>
                </a:cubicBezTo>
                <a:cubicBezTo>
                  <a:pt x="16712" y="24171"/>
                  <a:pt x="0" y="17463"/>
                  <a:pt x="0" y="920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1" name="Shape 23728">
            <a:extLst>
              <a:ext uri="{FF2B5EF4-FFF2-40B4-BE49-F238E27FC236}">
                <a16:creationId xmlns:a16="http://schemas.microsoft.com/office/drawing/2014/main" id="{00000000-0008-0000-0100-00005B000000}"/>
              </a:ext>
            </a:extLst>
          </xdr:cNvPr>
          <xdr:cNvSpPr/>
        </xdr:nvSpPr>
        <xdr:spPr>
          <a:xfrm>
            <a:off x="121704" y="565502"/>
            <a:ext cx="74661" cy="24171"/>
          </a:xfrm>
          <a:custGeom>
            <a:avLst/>
            <a:gdLst/>
            <a:ahLst/>
            <a:cxnLst/>
            <a:rect l="0" t="0" r="0" b="0"/>
            <a:pathLst>
              <a:path w="74661" h="24171">
                <a:moveTo>
                  <a:pt x="0" y="0"/>
                </a:moveTo>
                <a:cubicBezTo>
                  <a:pt x="0" y="8258"/>
                  <a:pt x="16712" y="14925"/>
                  <a:pt x="37351" y="14925"/>
                </a:cubicBezTo>
                <a:cubicBezTo>
                  <a:pt x="57976" y="14925"/>
                  <a:pt x="74661" y="8258"/>
                  <a:pt x="74661" y="0"/>
                </a:cubicBezTo>
                <a:lnTo>
                  <a:pt x="74661" y="9248"/>
                </a:lnTo>
                <a:cubicBezTo>
                  <a:pt x="74661" y="17514"/>
                  <a:pt x="57935" y="24171"/>
                  <a:pt x="37351" y="24171"/>
                </a:cubicBezTo>
                <a:cubicBezTo>
                  <a:pt x="16712" y="24171"/>
                  <a:pt x="0" y="17514"/>
                  <a:pt x="0" y="9248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2" name="Shape 23729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SpPr/>
        </xdr:nvSpPr>
        <xdr:spPr>
          <a:xfrm>
            <a:off x="121704" y="580297"/>
            <a:ext cx="74661" cy="24208"/>
          </a:xfrm>
          <a:custGeom>
            <a:avLst/>
            <a:gdLst/>
            <a:ahLst/>
            <a:cxnLst/>
            <a:rect l="0" t="0" r="0" b="0"/>
            <a:pathLst>
              <a:path w="74661" h="24208">
                <a:moveTo>
                  <a:pt x="0" y="0"/>
                </a:moveTo>
                <a:cubicBezTo>
                  <a:pt x="0" y="8267"/>
                  <a:pt x="16712" y="14958"/>
                  <a:pt x="37351" y="14958"/>
                </a:cubicBezTo>
                <a:cubicBezTo>
                  <a:pt x="57976" y="14958"/>
                  <a:pt x="74661" y="8267"/>
                  <a:pt x="74661" y="0"/>
                </a:cubicBezTo>
                <a:lnTo>
                  <a:pt x="74661" y="9246"/>
                </a:lnTo>
                <a:cubicBezTo>
                  <a:pt x="74661" y="17500"/>
                  <a:pt x="57935" y="24208"/>
                  <a:pt x="37351" y="24208"/>
                </a:cubicBezTo>
                <a:cubicBezTo>
                  <a:pt x="16712" y="24208"/>
                  <a:pt x="0" y="17500"/>
                  <a:pt x="0" y="924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3" name="Shape 23730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SpPr/>
        </xdr:nvSpPr>
        <xdr:spPr>
          <a:xfrm>
            <a:off x="121698" y="526423"/>
            <a:ext cx="37332" cy="33409"/>
          </a:xfrm>
          <a:custGeom>
            <a:avLst/>
            <a:gdLst/>
            <a:ahLst/>
            <a:cxnLst/>
            <a:rect l="0" t="0" r="0" b="0"/>
            <a:pathLst>
              <a:path w="37332" h="33409">
                <a:moveTo>
                  <a:pt x="37332" y="0"/>
                </a:moveTo>
                <a:lnTo>
                  <a:pt x="37332" y="3697"/>
                </a:lnTo>
                <a:lnTo>
                  <a:pt x="12850" y="7596"/>
                </a:lnTo>
                <a:cubicBezTo>
                  <a:pt x="7009" y="9831"/>
                  <a:pt x="3733" y="12635"/>
                  <a:pt x="3733" y="14908"/>
                </a:cubicBezTo>
                <a:cubicBezTo>
                  <a:pt x="3733" y="17194"/>
                  <a:pt x="7009" y="19992"/>
                  <a:pt x="12850" y="22217"/>
                </a:cubicBezTo>
                <a:lnTo>
                  <a:pt x="37332" y="26094"/>
                </a:lnTo>
                <a:lnTo>
                  <a:pt x="37332" y="33409"/>
                </a:lnTo>
                <a:lnTo>
                  <a:pt x="10937" y="29027"/>
                </a:lnTo>
                <a:cubicBezTo>
                  <a:pt x="4179" y="26319"/>
                  <a:pt x="0" y="22578"/>
                  <a:pt x="0" y="18450"/>
                </a:cubicBezTo>
                <a:lnTo>
                  <a:pt x="0" y="14908"/>
                </a:lnTo>
                <a:cubicBezTo>
                  <a:pt x="0" y="10781"/>
                  <a:pt x="4179" y="7053"/>
                  <a:pt x="10937" y="4357"/>
                </a:cubicBezTo>
                <a:lnTo>
                  <a:pt x="37332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4" name="Shape 23731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SpPr/>
        </xdr:nvSpPr>
        <xdr:spPr>
          <a:xfrm>
            <a:off x="159029" y="526420"/>
            <a:ext cx="37332" cy="33415"/>
          </a:xfrm>
          <a:custGeom>
            <a:avLst/>
            <a:gdLst/>
            <a:ahLst/>
            <a:cxnLst/>
            <a:rect l="0" t="0" r="0" b="0"/>
            <a:pathLst>
              <a:path w="37332" h="33415">
                <a:moveTo>
                  <a:pt x="18" y="0"/>
                </a:moveTo>
                <a:cubicBezTo>
                  <a:pt x="20657" y="0"/>
                  <a:pt x="37332" y="6656"/>
                  <a:pt x="37332" y="14911"/>
                </a:cubicBezTo>
                <a:lnTo>
                  <a:pt x="37332" y="18453"/>
                </a:lnTo>
                <a:cubicBezTo>
                  <a:pt x="37332" y="26708"/>
                  <a:pt x="20607" y="33415"/>
                  <a:pt x="18" y="33415"/>
                </a:cubicBezTo>
                <a:lnTo>
                  <a:pt x="0" y="33412"/>
                </a:lnTo>
                <a:lnTo>
                  <a:pt x="0" y="26097"/>
                </a:lnTo>
                <a:lnTo>
                  <a:pt x="18" y="26100"/>
                </a:lnTo>
                <a:cubicBezTo>
                  <a:pt x="20531" y="26100"/>
                  <a:pt x="33599" y="19483"/>
                  <a:pt x="33599" y="14911"/>
                </a:cubicBezTo>
                <a:cubicBezTo>
                  <a:pt x="33599" y="10364"/>
                  <a:pt x="20531" y="3697"/>
                  <a:pt x="18" y="3697"/>
                </a:cubicBezTo>
                <a:lnTo>
                  <a:pt x="0" y="3701"/>
                </a:lnTo>
                <a:lnTo>
                  <a:pt x="0" y="3"/>
                </a:lnTo>
                <a:lnTo>
                  <a:pt x="18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5" name="Shape 23732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/>
        </xdr:nvSpPr>
        <xdr:spPr>
          <a:xfrm>
            <a:off x="193280" y="595144"/>
            <a:ext cx="3085" cy="5955"/>
          </a:xfrm>
          <a:custGeom>
            <a:avLst/>
            <a:gdLst/>
            <a:ahLst/>
            <a:cxnLst/>
            <a:rect l="0" t="0" r="0" b="0"/>
            <a:pathLst>
              <a:path w="3085" h="5955">
                <a:moveTo>
                  <a:pt x="3085" y="0"/>
                </a:moveTo>
                <a:lnTo>
                  <a:pt x="3085" y="5628"/>
                </a:lnTo>
                <a:cubicBezTo>
                  <a:pt x="2070" y="5714"/>
                  <a:pt x="1030" y="5829"/>
                  <a:pt x="0" y="5955"/>
                </a:cubicBezTo>
                <a:cubicBezTo>
                  <a:pt x="1984" y="4101"/>
                  <a:pt x="3085" y="2096"/>
                  <a:pt x="3085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6" name="Shape 23733">
            <a:extLst>
              <a:ext uri="{FF2B5EF4-FFF2-40B4-BE49-F238E27FC236}">
                <a16:creationId xmlns:a16="http://schemas.microsoft.com/office/drawing/2014/main" id="{00000000-0008-0000-0100-000060000000}"/>
              </a:ext>
            </a:extLst>
          </xdr:cNvPr>
          <xdr:cNvSpPr/>
        </xdr:nvSpPr>
        <xdr:spPr>
          <a:xfrm>
            <a:off x="121698" y="595137"/>
            <a:ext cx="46393" cy="24155"/>
          </a:xfrm>
          <a:custGeom>
            <a:avLst/>
            <a:gdLst/>
            <a:ahLst/>
            <a:cxnLst/>
            <a:rect l="0" t="0" r="0" b="0"/>
            <a:pathLst>
              <a:path w="46393" h="24155">
                <a:moveTo>
                  <a:pt x="0" y="0"/>
                </a:moveTo>
                <a:cubicBezTo>
                  <a:pt x="0" y="8269"/>
                  <a:pt x="16714" y="14922"/>
                  <a:pt x="37349" y="14922"/>
                </a:cubicBezTo>
                <a:cubicBezTo>
                  <a:pt x="40475" y="14922"/>
                  <a:pt x="43509" y="14756"/>
                  <a:pt x="46393" y="14464"/>
                </a:cubicBezTo>
                <a:cubicBezTo>
                  <a:pt x="42901" y="17132"/>
                  <a:pt x="40605" y="20347"/>
                  <a:pt x="40018" y="24130"/>
                </a:cubicBezTo>
                <a:cubicBezTo>
                  <a:pt x="39153" y="24130"/>
                  <a:pt x="38254" y="24155"/>
                  <a:pt x="37349" y="24155"/>
                </a:cubicBezTo>
                <a:cubicBezTo>
                  <a:pt x="16714" y="24155"/>
                  <a:pt x="0" y="17514"/>
                  <a:pt x="0" y="9244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7" name="Shape 23734">
            <a:extLst>
              <a:ext uri="{FF2B5EF4-FFF2-40B4-BE49-F238E27FC236}">
                <a16:creationId xmlns:a16="http://schemas.microsoft.com/office/drawing/2014/main" id="{00000000-0008-0000-0100-000061000000}"/>
              </a:ext>
            </a:extLst>
          </xdr:cNvPr>
          <xdr:cNvSpPr/>
        </xdr:nvSpPr>
        <xdr:spPr>
          <a:xfrm>
            <a:off x="121729" y="610955"/>
            <a:ext cx="39831" cy="24167"/>
          </a:xfrm>
          <a:custGeom>
            <a:avLst/>
            <a:gdLst/>
            <a:ahLst/>
            <a:cxnLst/>
            <a:rect l="0" t="0" r="0" b="0"/>
            <a:pathLst>
              <a:path w="39831" h="24167">
                <a:moveTo>
                  <a:pt x="0" y="0"/>
                </a:moveTo>
                <a:cubicBezTo>
                  <a:pt x="0" y="8266"/>
                  <a:pt x="16690" y="14922"/>
                  <a:pt x="37314" y="14922"/>
                </a:cubicBezTo>
                <a:cubicBezTo>
                  <a:pt x="38179" y="14922"/>
                  <a:pt x="39003" y="14922"/>
                  <a:pt x="39831" y="14884"/>
                </a:cubicBezTo>
                <a:lnTo>
                  <a:pt x="39831" y="24127"/>
                </a:lnTo>
                <a:cubicBezTo>
                  <a:pt x="39003" y="24167"/>
                  <a:pt x="38179" y="24167"/>
                  <a:pt x="37314" y="24167"/>
                </a:cubicBezTo>
                <a:cubicBezTo>
                  <a:pt x="16690" y="24167"/>
                  <a:pt x="0" y="17511"/>
                  <a:pt x="0" y="924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8" name="Shape 23735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SpPr/>
        </xdr:nvSpPr>
        <xdr:spPr>
          <a:xfrm>
            <a:off x="121729" y="625797"/>
            <a:ext cx="39831" cy="24171"/>
          </a:xfrm>
          <a:custGeom>
            <a:avLst/>
            <a:gdLst/>
            <a:ahLst/>
            <a:cxnLst/>
            <a:rect l="0" t="0" r="0" b="0"/>
            <a:pathLst>
              <a:path w="39831" h="24171">
                <a:moveTo>
                  <a:pt x="0" y="0"/>
                </a:moveTo>
                <a:cubicBezTo>
                  <a:pt x="0" y="8220"/>
                  <a:pt x="16690" y="14922"/>
                  <a:pt x="37314" y="14922"/>
                </a:cubicBezTo>
                <a:cubicBezTo>
                  <a:pt x="38179" y="14922"/>
                  <a:pt x="39003" y="14872"/>
                  <a:pt x="39831" y="14872"/>
                </a:cubicBezTo>
                <a:lnTo>
                  <a:pt x="39831" y="24131"/>
                </a:lnTo>
                <a:cubicBezTo>
                  <a:pt x="39003" y="24131"/>
                  <a:pt x="38179" y="24171"/>
                  <a:pt x="37314" y="24171"/>
                </a:cubicBezTo>
                <a:cubicBezTo>
                  <a:pt x="16690" y="24171"/>
                  <a:pt x="0" y="17464"/>
                  <a:pt x="0" y="9210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99" name="Shape 23736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SpPr/>
        </xdr:nvSpPr>
        <xdr:spPr>
          <a:xfrm>
            <a:off x="121729" y="640590"/>
            <a:ext cx="39831" cy="24171"/>
          </a:xfrm>
          <a:custGeom>
            <a:avLst/>
            <a:gdLst/>
            <a:ahLst/>
            <a:cxnLst/>
            <a:rect l="0" t="0" r="0" b="0"/>
            <a:pathLst>
              <a:path w="39831" h="24171">
                <a:moveTo>
                  <a:pt x="0" y="0"/>
                </a:moveTo>
                <a:cubicBezTo>
                  <a:pt x="0" y="8259"/>
                  <a:pt x="16690" y="14962"/>
                  <a:pt x="37314" y="14962"/>
                </a:cubicBezTo>
                <a:cubicBezTo>
                  <a:pt x="38179" y="14962"/>
                  <a:pt x="39003" y="14925"/>
                  <a:pt x="39831" y="14925"/>
                </a:cubicBezTo>
                <a:lnTo>
                  <a:pt x="39831" y="24132"/>
                </a:lnTo>
                <a:cubicBezTo>
                  <a:pt x="39003" y="24171"/>
                  <a:pt x="38179" y="24171"/>
                  <a:pt x="37314" y="24171"/>
                </a:cubicBezTo>
                <a:cubicBezTo>
                  <a:pt x="16690" y="24171"/>
                  <a:pt x="0" y="17514"/>
                  <a:pt x="0" y="9248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0" name="Shape 23737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SpPr/>
        </xdr:nvSpPr>
        <xdr:spPr>
          <a:xfrm>
            <a:off x="167234" y="630395"/>
            <a:ext cx="74665" cy="24167"/>
          </a:xfrm>
          <a:custGeom>
            <a:avLst/>
            <a:gdLst/>
            <a:ahLst/>
            <a:cxnLst/>
            <a:rect l="0" t="0" r="0" b="0"/>
            <a:pathLst>
              <a:path w="74665" h="24167">
                <a:moveTo>
                  <a:pt x="0" y="0"/>
                </a:moveTo>
                <a:cubicBezTo>
                  <a:pt x="0" y="8267"/>
                  <a:pt x="16712" y="14922"/>
                  <a:pt x="37351" y="14922"/>
                </a:cubicBezTo>
                <a:cubicBezTo>
                  <a:pt x="57989" y="14922"/>
                  <a:pt x="74665" y="8267"/>
                  <a:pt x="74665" y="0"/>
                </a:cubicBezTo>
                <a:lnTo>
                  <a:pt x="74665" y="9246"/>
                </a:lnTo>
                <a:cubicBezTo>
                  <a:pt x="74665" y="17476"/>
                  <a:pt x="57989" y="24167"/>
                  <a:pt x="37351" y="24167"/>
                </a:cubicBezTo>
                <a:cubicBezTo>
                  <a:pt x="16712" y="24167"/>
                  <a:pt x="0" y="17476"/>
                  <a:pt x="0" y="924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1" name="Shape 23738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SpPr/>
        </xdr:nvSpPr>
        <xdr:spPr>
          <a:xfrm>
            <a:off x="167234" y="645192"/>
            <a:ext cx="74665" cy="24167"/>
          </a:xfrm>
          <a:custGeom>
            <a:avLst/>
            <a:gdLst/>
            <a:ahLst/>
            <a:cxnLst/>
            <a:rect l="0" t="0" r="0" b="0"/>
            <a:pathLst>
              <a:path w="74665" h="24167">
                <a:moveTo>
                  <a:pt x="0" y="0"/>
                </a:moveTo>
                <a:cubicBezTo>
                  <a:pt x="0" y="8265"/>
                  <a:pt x="16712" y="14958"/>
                  <a:pt x="37351" y="14958"/>
                </a:cubicBezTo>
                <a:cubicBezTo>
                  <a:pt x="57989" y="14958"/>
                  <a:pt x="74665" y="8265"/>
                  <a:pt x="74665" y="0"/>
                </a:cubicBezTo>
                <a:lnTo>
                  <a:pt x="74665" y="9244"/>
                </a:lnTo>
                <a:cubicBezTo>
                  <a:pt x="74665" y="17510"/>
                  <a:pt x="57989" y="24167"/>
                  <a:pt x="37351" y="24167"/>
                </a:cubicBezTo>
                <a:cubicBezTo>
                  <a:pt x="16712" y="24167"/>
                  <a:pt x="0" y="17510"/>
                  <a:pt x="0" y="9244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2" name="Shape 23739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/>
        </xdr:nvSpPr>
        <xdr:spPr>
          <a:xfrm>
            <a:off x="167234" y="660030"/>
            <a:ext cx="74665" cy="24157"/>
          </a:xfrm>
          <a:custGeom>
            <a:avLst/>
            <a:gdLst/>
            <a:ahLst/>
            <a:cxnLst/>
            <a:rect l="0" t="0" r="0" b="0"/>
            <a:pathLst>
              <a:path w="74665" h="24157">
                <a:moveTo>
                  <a:pt x="0" y="0"/>
                </a:moveTo>
                <a:cubicBezTo>
                  <a:pt x="0" y="8220"/>
                  <a:pt x="16712" y="14922"/>
                  <a:pt x="37351" y="14922"/>
                </a:cubicBezTo>
                <a:cubicBezTo>
                  <a:pt x="57989" y="14922"/>
                  <a:pt x="74665" y="8220"/>
                  <a:pt x="74665" y="0"/>
                </a:cubicBezTo>
                <a:lnTo>
                  <a:pt x="74665" y="9246"/>
                </a:lnTo>
                <a:cubicBezTo>
                  <a:pt x="74665" y="17464"/>
                  <a:pt x="57989" y="24157"/>
                  <a:pt x="37351" y="24157"/>
                </a:cubicBezTo>
                <a:cubicBezTo>
                  <a:pt x="16712" y="24157"/>
                  <a:pt x="0" y="17464"/>
                  <a:pt x="0" y="924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3" name="Shape 23740">
            <a:extLst>
              <a:ext uri="{FF2B5EF4-FFF2-40B4-BE49-F238E27FC236}">
                <a16:creationId xmlns:a16="http://schemas.microsoft.com/office/drawing/2014/main" id="{00000000-0008-0000-0100-000067000000}"/>
              </a:ext>
            </a:extLst>
          </xdr:cNvPr>
          <xdr:cNvSpPr/>
        </xdr:nvSpPr>
        <xdr:spPr>
          <a:xfrm>
            <a:off x="167234" y="606123"/>
            <a:ext cx="37330" cy="33395"/>
          </a:xfrm>
          <a:custGeom>
            <a:avLst/>
            <a:gdLst/>
            <a:ahLst/>
            <a:cxnLst/>
            <a:rect l="0" t="0" r="0" b="0"/>
            <a:pathLst>
              <a:path w="37330" h="33395">
                <a:moveTo>
                  <a:pt x="37330" y="0"/>
                </a:moveTo>
                <a:lnTo>
                  <a:pt x="37330" y="3683"/>
                </a:lnTo>
                <a:lnTo>
                  <a:pt x="12851" y="7583"/>
                </a:lnTo>
                <a:cubicBezTo>
                  <a:pt x="7011" y="9820"/>
                  <a:pt x="3734" y="12628"/>
                  <a:pt x="3734" y="14908"/>
                </a:cubicBezTo>
                <a:cubicBezTo>
                  <a:pt x="3734" y="17187"/>
                  <a:pt x="7011" y="19981"/>
                  <a:pt x="12851" y="22205"/>
                </a:cubicBezTo>
                <a:lnTo>
                  <a:pt x="37330" y="26080"/>
                </a:lnTo>
                <a:lnTo>
                  <a:pt x="37330" y="33395"/>
                </a:lnTo>
                <a:lnTo>
                  <a:pt x="10936" y="29019"/>
                </a:lnTo>
                <a:cubicBezTo>
                  <a:pt x="4178" y="26312"/>
                  <a:pt x="0" y="22573"/>
                  <a:pt x="0" y="18440"/>
                </a:cubicBezTo>
                <a:lnTo>
                  <a:pt x="0" y="14908"/>
                </a:lnTo>
                <a:cubicBezTo>
                  <a:pt x="0" y="10774"/>
                  <a:pt x="4178" y="7045"/>
                  <a:pt x="10936" y="4352"/>
                </a:cubicBezTo>
                <a:lnTo>
                  <a:pt x="3733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4" name="Shape 23741">
            <a:extLst>
              <a:ext uri="{FF2B5EF4-FFF2-40B4-BE49-F238E27FC236}">
                <a16:creationId xmlns:a16="http://schemas.microsoft.com/office/drawing/2014/main" id="{00000000-0008-0000-0100-000068000000}"/>
              </a:ext>
            </a:extLst>
          </xdr:cNvPr>
          <xdr:cNvSpPr/>
        </xdr:nvSpPr>
        <xdr:spPr>
          <a:xfrm>
            <a:off x="204564" y="606120"/>
            <a:ext cx="37334" cy="33401"/>
          </a:xfrm>
          <a:custGeom>
            <a:avLst/>
            <a:gdLst/>
            <a:ahLst/>
            <a:cxnLst/>
            <a:rect l="0" t="0" r="0" b="0"/>
            <a:pathLst>
              <a:path w="37334" h="33401">
                <a:moveTo>
                  <a:pt x="20" y="0"/>
                </a:moveTo>
                <a:cubicBezTo>
                  <a:pt x="20659" y="0"/>
                  <a:pt x="37334" y="6642"/>
                  <a:pt x="37334" y="14911"/>
                </a:cubicBezTo>
                <a:lnTo>
                  <a:pt x="37334" y="18443"/>
                </a:lnTo>
                <a:cubicBezTo>
                  <a:pt x="37334" y="26709"/>
                  <a:pt x="20659" y="33401"/>
                  <a:pt x="20" y="33401"/>
                </a:cubicBezTo>
                <a:lnTo>
                  <a:pt x="0" y="33398"/>
                </a:lnTo>
                <a:lnTo>
                  <a:pt x="0" y="26083"/>
                </a:lnTo>
                <a:lnTo>
                  <a:pt x="20" y="26086"/>
                </a:lnTo>
                <a:cubicBezTo>
                  <a:pt x="20530" y="26086"/>
                  <a:pt x="33597" y="19469"/>
                  <a:pt x="33597" y="14911"/>
                </a:cubicBezTo>
                <a:cubicBezTo>
                  <a:pt x="33597" y="10351"/>
                  <a:pt x="20530" y="3683"/>
                  <a:pt x="20" y="3683"/>
                </a:cubicBezTo>
                <a:lnTo>
                  <a:pt x="0" y="3686"/>
                </a:lnTo>
                <a:lnTo>
                  <a:pt x="0" y="3"/>
                </a:lnTo>
                <a:lnTo>
                  <a:pt x="2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5" name="Shape 23742">
            <a:extLst>
              <a:ext uri="{FF2B5EF4-FFF2-40B4-BE49-F238E27FC236}">
                <a16:creationId xmlns:a16="http://schemas.microsoft.com/office/drawing/2014/main" id="{00000000-0008-0000-0100-000069000000}"/>
              </a:ext>
            </a:extLst>
          </xdr:cNvPr>
          <xdr:cNvSpPr/>
        </xdr:nvSpPr>
        <xdr:spPr>
          <a:xfrm>
            <a:off x="13240" y="533782"/>
            <a:ext cx="53338" cy="114288"/>
          </a:xfrm>
          <a:custGeom>
            <a:avLst/>
            <a:gdLst/>
            <a:ahLst/>
            <a:cxnLst/>
            <a:rect l="0" t="0" r="0" b="0"/>
            <a:pathLst>
              <a:path w="53338" h="114288">
                <a:moveTo>
                  <a:pt x="0" y="0"/>
                </a:moveTo>
                <a:lnTo>
                  <a:pt x="53338" y="0"/>
                </a:lnTo>
                <a:lnTo>
                  <a:pt x="53338" y="17882"/>
                </a:lnTo>
                <a:lnTo>
                  <a:pt x="50011" y="17882"/>
                </a:lnTo>
                <a:lnTo>
                  <a:pt x="50011" y="26176"/>
                </a:lnTo>
                <a:cubicBezTo>
                  <a:pt x="44540" y="26708"/>
                  <a:pt x="40184" y="28602"/>
                  <a:pt x="36904" y="31889"/>
                </a:cubicBezTo>
                <a:cubicBezTo>
                  <a:pt x="33567" y="35169"/>
                  <a:pt x="31925" y="39118"/>
                  <a:pt x="31925" y="43815"/>
                </a:cubicBezTo>
                <a:cubicBezTo>
                  <a:pt x="31925" y="48171"/>
                  <a:pt x="33197" y="51815"/>
                  <a:pt x="35748" y="54813"/>
                </a:cubicBezTo>
                <a:cubicBezTo>
                  <a:pt x="38301" y="57862"/>
                  <a:pt x="43028" y="60657"/>
                  <a:pt x="49972" y="63245"/>
                </a:cubicBezTo>
                <a:lnTo>
                  <a:pt x="49972" y="79438"/>
                </a:lnTo>
                <a:cubicBezTo>
                  <a:pt x="47344" y="79276"/>
                  <a:pt x="44258" y="78613"/>
                  <a:pt x="40857" y="77418"/>
                </a:cubicBezTo>
                <a:cubicBezTo>
                  <a:pt x="37441" y="76237"/>
                  <a:pt x="34884" y="74916"/>
                  <a:pt x="33160" y="73519"/>
                </a:cubicBezTo>
                <a:lnTo>
                  <a:pt x="33160" y="85889"/>
                </a:lnTo>
                <a:cubicBezTo>
                  <a:pt x="38340" y="88571"/>
                  <a:pt x="43978" y="89953"/>
                  <a:pt x="49972" y="89992"/>
                </a:cubicBezTo>
                <a:lnTo>
                  <a:pt x="49972" y="99378"/>
                </a:lnTo>
                <a:lnTo>
                  <a:pt x="53338" y="99378"/>
                </a:lnTo>
                <a:lnTo>
                  <a:pt x="53338" y="114288"/>
                </a:lnTo>
                <a:lnTo>
                  <a:pt x="0" y="114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6" name="Shape 23743">
            <a:extLst>
              <a:ext uri="{FF2B5EF4-FFF2-40B4-BE49-F238E27FC236}">
                <a16:creationId xmlns:a16="http://schemas.microsoft.com/office/drawing/2014/main" id="{00000000-0008-0000-0100-00006A000000}"/>
              </a:ext>
            </a:extLst>
          </xdr:cNvPr>
          <xdr:cNvSpPr/>
        </xdr:nvSpPr>
        <xdr:spPr>
          <a:xfrm>
            <a:off x="66578" y="533782"/>
            <a:ext cx="49644" cy="114288"/>
          </a:xfrm>
          <a:custGeom>
            <a:avLst/>
            <a:gdLst/>
            <a:ahLst/>
            <a:cxnLst/>
            <a:rect l="0" t="0" r="0" b="0"/>
            <a:pathLst>
              <a:path w="49644" h="114288">
                <a:moveTo>
                  <a:pt x="0" y="0"/>
                </a:moveTo>
                <a:lnTo>
                  <a:pt x="49644" y="0"/>
                </a:lnTo>
                <a:cubicBezTo>
                  <a:pt x="48287" y="2250"/>
                  <a:pt x="47513" y="4763"/>
                  <a:pt x="47513" y="7557"/>
                </a:cubicBezTo>
                <a:lnTo>
                  <a:pt x="47513" y="114288"/>
                </a:lnTo>
                <a:lnTo>
                  <a:pt x="0" y="114288"/>
                </a:lnTo>
                <a:lnTo>
                  <a:pt x="0" y="99378"/>
                </a:lnTo>
                <a:lnTo>
                  <a:pt x="3164" y="99378"/>
                </a:lnTo>
                <a:lnTo>
                  <a:pt x="3164" y="89712"/>
                </a:lnTo>
                <a:cubicBezTo>
                  <a:pt x="9007" y="89053"/>
                  <a:pt x="13525" y="87209"/>
                  <a:pt x="16650" y="84200"/>
                </a:cubicBezTo>
                <a:cubicBezTo>
                  <a:pt x="19814" y="81205"/>
                  <a:pt x="21413" y="77216"/>
                  <a:pt x="21413" y="72289"/>
                </a:cubicBezTo>
                <a:cubicBezTo>
                  <a:pt x="21413" y="68007"/>
                  <a:pt x="19980" y="64365"/>
                  <a:pt x="17182" y="61355"/>
                </a:cubicBezTo>
                <a:cubicBezTo>
                  <a:pt x="14353" y="58320"/>
                  <a:pt x="9651" y="55653"/>
                  <a:pt x="3164" y="53302"/>
                </a:cubicBezTo>
                <a:lnTo>
                  <a:pt x="3164" y="36399"/>
                </a:lnTo>
                <a:cubicBezTo>
                  <a:pt x="8345" y="36982"/>
                  <a:pt x="13032" y="38505"/>
                  <a:pt x="17222" y="41058"/>
                </a:cubicBezTo>
                <a:lnTo>
                  <a:pt x="17222" y="29010"/>
                </a:lnTo>
                <a:cubicBezTo>
                  <a:pt x="14098" y="27281"/>
                  <a:pt x="9465" y="26301"/>
                  <a:pt x="3164" y="25971"/>
                </a:cubicBezTo>
                <a:lnTo>
                  <a:pt x="3164" y="17882"/>
                </a:lnTo>
                <a:lnTo>
                  <a:pt x="0" y="1788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7" name="Shape 23744">
            <a:extLst>
              <a:ext uri="{FF2B5EF4-FFF2-40B4-BE49-F238E27FC236}">
                <a16:creationId xmlns:a16="http://schemas.microsoft.com/office/drawing/2014/main" id="{00000000-0008-0000-0100-00006B000000}"/>
              </a:ext>
            </a:extLst>
          </xdr:cNvPr>
          <xdr:cNvSpPr/>
        </xdr:nvSpPr>
        <xdr:spPr>
          <a:xfrm>
            <a:off x="201841" y="533786"/>
            <a:ext cx="39977" cy="73886"/>
          </a:xfrm>
          <a:custGeom>
            <a:avLst/>
            <a:gdLst/>
            <a:ahLst/>
            <a:cxnLst/>
            <a:rect l="0" t="0" r="0" b="0"/>
            <a:pathLst>
              <a:path w="39977" h="73886">
                <a:moveTo>
                  <a:pt x="0" y="0"/>
                </a:moveTo>
                <a:lnTo>
                  <a:pt x="39977" y="0"/>
                </a:lnTo>
                <a:lnTo>
                  <a:pt x="39977" y="73886"/>
                </a:lnTo>
                <a:cubicBezTo>
                  <a:pt x="31341" y="67640"/>
                  <a:pt x="16725" y="64681"/>
                  <a:pt x="2743" y="64681"/>
                </a:cubicBezTo>
                <a:cubicBezTo>
                  <a:pt x="2537" y="64681"/>
                  <a:pt x="2336" y="64717"/>
                  <a:pt x="2170" y="64681"/>
                </a:cubicBezTo>
                <a:lnTo>
                  <a:pt x="2170" y="7557"/>
                </a:lnTo>
                <a:cubicBezTo>
                  <a:pt x="2170" y="4763"/>
                  <a:pt x="1396" y="2246"/>
                  <a:pt x="0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8" name="Shape 23745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SpPr/>
        </xdr:nvSpPr>
        <xdr:spPr>
          <a:xfrm>
            <a:off x="57052" y="570358"/>
            <a:ext cx="6160" cy="14138"/>
          </a:xfrm>
          <a:custGeom>
            <a:avLst/>
            <a:gdLst/>
            <a:ahLst/>
            <a:cxnLst/>
            <a:rect l="0" t="0" r="0" b="0"/>
            <a:pathLst>
              <a:path w="6160" h="14138">
                <a:moveTo>
                  <a:pt x="6160" y="0"/>
                </a:moveTo>
                <a:lnTo>
                  <a:pt x="6160" y="14138"/>
                </a:lnTo>
                <a:cubicBezTo>
                  <a:pt x="2045" y="12078"/>
                  <a:pt x="0" y="9525"/>
                  <a:pt x="0" y="6440"/>
                </a:cubicBezTo>
                <a:cubicBezTo>
                  <a:pt x="0" y="2908"/>
                  <a:pt x="2045" y="738"/>
                  <a:pt x="6160" y="0"/>
                </a:cubicBez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  <xdr:sp macro="" textlink="">
        <xdr:nvSpPr>
          <xdr:cNvPr id="109" name="Shape 23746">
            <a:extLst>
              <a:ext uri="{FF2B5EF4-FFF2-40B4-BE49-F238E27FC236}">
                <a16:creationId xmlns:a16="http://schemas.microsoft.com/office/drawing/2014/main" id="{00000000-0008-0000-0100-00006D000000}"/>
              </a:ext>
            </a:extLst>
          </xdr:cNvPr>
          <xdr:cNvSpPr/>
        </xdr:nvSpPr>
        <xdr:spPr>
          <a:xfrm>
            <a:off x="69750" y="599572"/>
            <a:ext cx="6361" cy="13486"/>
          </a:xfrm>
          <a:custGeom>
            <a:avLst/>
            <a:gdLst/>
            <a:ahLst/>
            <a:cxnLst/>
            <a:rect l="0" t="0" r="0" b="0"/>
            <a:pathLst>
              <a:path w="6361" h="13486">
                <a:moveTo>
                  <a:pt x="0" y="0"/>
                </a:moveTo>
                <a:cubicBezTo>
                  <a:pt x="4229" y="1804"/>
                  <a:pt x="6361" y="4201"/>
                  <a:pt x="6361" y="7111"/>
                </a:cubicBezTo>
                <a:cubicBezTo>
                  <a:pt x="6361" y="10732"/>
                  <a:pt x="4229" y="12827"/>
                  <a:pt x="0" y="1348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291155"/>
          </a:ln>
        </xdr:spPr>
        <xdr:style>
          <a:lnRef idx="0">
            <a:srgbClr val="000000">
              <a:alpha val="0"/>
            </a:srgbClr>
          </a:lnRef>
          <a:fillRef idx="1">
            <a:srgbClr val="766D99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CO"/>
          </a:p>
        </xdr:txBody>
      </xdr:sp>
    </xdr:grpSp>
    <xdr:clientData/>
  </xdr:twoCellAnchor>
  <xdr:twoCellAnchor editAs="oneCell">
    <xdr:from>
      <xdr:col>12</xdr:col>
      <xdr:colOff>390525</xdr:colOff>
      <xdr:row>0</xdr:row>
      <xdr:rowOff>0</xdr:rowOff>
    </xdr:from>
    <xdr:to>
      <xdr:col>13</xdr:col>
      <xdr:colOff>693084</xdr:colOff>
      <xdr:row>0</xdr:row>
      <xdr:rowOff>904875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25D4AAA4-715B-4E3C-8273-968041D5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25" y="0"/>
          <a:ext cx="1064559" cy="904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9525</xdr:colOff>
      <xdr:row>6</xdr:row>
      <xdr:rowOff>152400</xdr:rowOff>
    </xdr:to>
    <xdr:pic>
      <xdr:nvPicPr>
        <xdr:cNvPr id="3" name="Picture 29284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74435"/>
        <a:stretch/>
      </xdr:blipFill>
      <xdr:spPr bwMode="auto">
        <a:xfrm>
          <a:off x="0" y="0"/>
          <a:ext cx="9915525" cy="129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295275</xdr:colOff>
      <xdr:row>0</xdr:row>
      <xdr:rowOff>19050</xdr:rowOff>
    </xdr:from>
    <xdr:to>
      <xdr:col>12</xdr:col>
      <xdr:colOff>732304</xdr:colOff>
      <xdr:row>5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7DDE234-E2B9-4C5B-ADE2-F60AFEC3D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9050"/>
          <a:ext cx="1199029" cy="1019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723900</xdr:colOff>
      <xdr:row>7</xdr:row>
      <xdr:rowOff>133350</xdr:rowOff>
    </xdr:to>
    <xdr:pic>
      <xdr:nvPicPr>
        <xdr:cNvPr id="3" name="Picture 29285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81451"/>
        <a:stretch/>
      </xdr:blipFill>
      <xdr:spPr bwMode="auto">
        <a:xfrm>
          <a:off x="0" y="0"/>
          <a:ext cx="10877550" cy="1466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304800</xdr:colOff>
      <xdr:row>0</xdr:row>
      <xdr:rowOff>47624</xdr:rowOff>
    </xdr:from>
    <xdr:to>
      <xdr:col>13</xdr:col>
      <xdr:colOff>752476</xdr:colOff>
      <xdr:row>5</xdr:row>
      <xdr:rowOff>123349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11B87D9-9B31-4AC8-A29A-849330352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8825" y="47624"/>
          <a:ext cx="1209676" cy="1028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257174</xdr:colOff>
      <xdr:row>22</xdr:row>
      <xdr:rowOff>2381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91174" cy="4193381"/>
        </a:xfrm>
        <a:prstGeom prst="rect">
          <a:avLst/>
        </a:prstGeom>
      </xdr:spPr>
    </xdr:pic>
    <xdr:clientData/>
  </xdr:twoCellAnchor>
  <xdr:twoCellAnchor editAs="oneCell">
    <xdr:from>
      <xdr:col>7</xdr:col>
      <xdr:colOff>761999</xdr:colOff>
      <xdr:row>0</xdr:row>
      <xdr:rowOff>0</xdr:rowOff>
    </xdr:from>
    <xdr:to>
      <xdr:col>15</xdr:col>
      <xdr:colOff>257174</xdr:colOff>
      <xdr:row>22</xdr:row>
      <xdr:rowOff>2380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9" y="0"/>
          <a:ext cx="5591175" cy="4193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8464-6499-4A1B-B877-52C7E9645EC6}">
  <dimension ref="A1:M15"/>
  <sheetViews>
    <sheetView topLeftCell="A7" zoomScaleNormal="100" workbookViewId="0">
      <selection activeCell="K13" sqref="K13"/>
    </sheetView>
  </sheetViews>
  <sheetFormatPr defaultColWidth="11.42578125" defaultRowHeight="15"/>
  <cols>
    <col min="1" max="1" width="13.42578125" style="1" customWidth="1"/>
    <col min="2" max="3" width="11.42578125" style="1"/>
    <col min="4" max="4" width="12.42578125" style="1" bestFit="1" customWidth="1"/>
    <col min="5" max="10" width="11.42578125" style="1"/>
    <col min="11" max="11" width="12.140625" style="1" bestFit="1" customWidth="1"/>
    <col min="12" max="16384" width="11.42578125" style="1"/>
  </cols>
  <sheetData>
    <row r="1" spans="1:13" ht="99.75" customHeight="1"/>
    <row r="2" spans="1:13" ht="27.75" customHeight="1"/>
    <row r="3" spans="1:13" s="2" customFormat="1" ht="27.75" customHeight="1">
      <c r="A3" s="19" t="s">
        <v>0</v>
      </c>
      <c r="B3" s="22" t="s">
        <v>1</v>
      </c>
      <c r="C3" s="24" t="s">
        <v>2</v>
      </c>
      <c r="D3" s="77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9</v>
      </c>
      <c r="K3" s="77" t="s">
        <v>10</v>
      </c>
      <c r="L3" s="24" t="s">
        <v>11</v>
      </c>
      <c r="M3" s="54" t="s">
        <v>12</v>
      </c>
    </row>
    <row r="4" spans="1:13" ht="30" customHeight="1">
      <c r="A4" s="5" t="s">
        <v>13</v>
      </c>
      <c r="B4" s="3" t="s">
        <v>14</v>
      </c>
      <c r="C4" s="3" t="s">
        <v>14</v>
      </c>
      <c r="D4" s="3">
        <f>5*38000*3</f>
        <v>570000</v>
      </c>
      <c r="E4" s="3" t="s">
        <v>14</v>
      </c>
      <c r="F4" s="3" t="s">
        <v>14</v>
      </c>
      <c r="G4" s="3" t="s">
        <v>14</v>
      </c>
      <c r="H4" s="3" t="s">
        <v>15</v>
      </c>
      <c r="I4" s="3" t="s">
        <v>14</v>
      </c>
      <c r="J4" s="3" t="s">
        <v>14</v>
      </c>
      <c r="K4" s="3">
        <v>0</v>
      </c>
      <c r="L4" s="3" t="s">
        <v>14</v>
      </c>
      <c r="M4" s="3"/>
    </row>
    <row r="5" spans="1:13" ht="30" customHeight="1">
      <c r="A5" s="6" t="s">
        <v>16</v>
      </c>
      <c r="B5" s="3" t="s">
        <v>14</v>
      </c>
      <c r="C5" s="3" t="s">
        <v>14</v>
      </c>
      <c r="D5" s="3"/>
      <c r="E5" s="3" t="s">
        <v>14</v>
      </c>
      <c r="F5" s="3" t="s">
        <v>14</v>
      </c>
      <c r="G5" s="3" t="s">
        <v>14</v>
      </c>
      <c r="H5" s="3" t="s">
        <v>15</v>
      </c>
      <c r="I5" s="3" t="s">
        <v>14</v>
      </c>
      <c r="J5" s="3" t="s">
        <v>14</v>
      </c>
      <c r="K5" s="3">
        <v>0</v>
      </c>
      <c r="L5" s="3" t="s">
        <v>14</v>
      </c>
      <c r="M5" s="3"/>
    </row>
    <row r="6" spans="1:13" ht="28.5" customHeight="1">
      <c r="A6" s="55" t="s">
        <v>17</v>
      </c>
      <c r="B6" s="3" t="s">
        <v>14</v>
      </c>
      <c r="C6" s="3" t="s">
        <v>14</v>
      </c>
      <c r="D6" s="3">
        <f>(4*2245000)/2</f>
        <v>4490000</v>
      </c>
      <c r="E6" s="3" t="s">
        <v>14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>
        <f>5*2400000</f>
        <v>12000000</v>
      </c>
      <c r="L6" s="3" t="s">
        <v>14</v>
      </c>
      <c r="M6" s="3"/>
    </row>
    <row r="7" spans="1:13" ht="30" customHeight="1">
      <c r="A7" s="56" t="s">
        <v>18</v>
      </c>
      <c r="B7" s="3" t="s">
        <v>14</v>
      </c>
      <c r="C7" s="3" t="s">
        <v>14</v>
      </c>
      <c r="D7" s="3">
        <f>600*720</f>
        <v>432000</v>
      </c>
      <c r="E7" s="3" t="s">
        <v>14</v>
      </c>
      <c r="F7" s="3" t="s">
        <v>14</v>
      </c>
      <c r="G7" s="3" t="s">
        <v>14</v>
      </c>
      <c r="H7" s="3"/>
      <c r="I7" s="3" t="s">
        <v>14</v>
      </c>
      <c r="J7" s="3" t="s">
        <v>14</v>
      </c>
      <c r="K7" s="3">
        <f>+D7</f>
        <v>432000</v>
      </c>
      <c r="L7" s="3" t="s">
        <v>14</v>
      </c>
      <c r="M7" s="3"/>
    </row>
    <row r="8" spans="1:13" ht="30" customHeight="1">
      <c r="A8" s="78" t="s">
        <v>19</v>
      </c>
      <c r="B8" s="3" t="s">
        <v>14</v>
      </c>
      <c r="C8" s="3" t="s">
        <v>14</v>
      </c>
      <c r="D8" s="3">
        <f>1*10*190000</f>
        <v>1900000</v>
      </c>
      <c r="E8" s="3" t="s">
        <v>14</v>
      </c>
      <c r="F8" s="3" t="s">
        <v>14</v>
      </c>
      <c r="G8" s="3" t="s">
        <v>14</v>
      </c>
      <c r="H8" s="3"/>
      <c r="I8" s="3" t="s">
        <v>14</v>
      </c>
      <c r="J8" s="3" t="s">
        <v>14</v>
      </c>
      <c r="K8" s="3">
        <f>+D8</f>
        <v>1900000</v>
      </c>
      <c r="L8" s="3" t="s">
        <v>14</v>
      </c>
      <c r="M8" s="3"/>
    </row>
    <row r="9" spans="1:13" ht="30" customHeight="1">
      <c r="A9" s="9" t="s">
        <v>20</v>
      </c>
      <c r="B9" s="3" t="s">
        <v>14</v>
      </c>
      <c r="C9" s="3" t="s">
        <v>14</v>
      </c>
      <c r="D9" s="3"/>
      <c r="E9" s="3" t="s">
        <v>14</v>
      </c>
      <c r="F9" s="3" t="s">
        <v>14</v>
      </c>
      <c r="G9" s="3" t="s">
        <v>14</v>
      </c>
      <c r="H9" s="3"/>
      <c r="I9" s="3" t="s">
        <v>14</v>
      </c>
      <c r="J9" s="3" t="s">
        <v>14</v>
      </c>
      <c r="K9" s="3">
        <v>0</v>
      </c>
      <c r="L9" s="3" t="s">
        <v>14</v>
      </c>
      <c r="M9" s="3"/>
    </row>
    <row r="10" spans="1:13" ht="30" customHeight="1">
      <c r="A10" s="8" t="s">
        <v>21</v>
      </c>
      <c r="B10" s="3" t="s">
        <v>14</v>
      </c>
      <c r="C10" s="3" t="s">
        <v>14</v>
      </c>
      <c r="D10" s="3"/>
      <c r="E10" s="3" t="s">
        <v>14</v>
      </c>
      <c r="F10" s="3" t="s">
        <v>14</v>
      </c>
      <c r="G10" s="3" t="s">
        <v>14</v>
      </c>
      <c r="H10" s="3"/>
      <c r="I10" s="3" t="s">
        <v>14</v>
      </c>
      <c r="J10" s="3" t="s">
        <v>14</v>
      </c>
      <c r="K10" s="3"/>
      <c r="L10" s="3" t="s">
        <v>14</v>
      </c>
      <c r="M10" s="3"/>
    </row>
    <row r="11" spans="1:13" ht="29.25" customHeight="1">
      <c r="A11" s="5" t="s">
        <v>22</v>
      </c>
      <c r="B11" s="3" t="s">
        <v>14</v>
      </c>
      <c r="C11" s="3">
        <v>0</v>
      </c>
      <c r="D11" s="3"/>
      <c r="E11" s="3">
        <v>0</v>
      </c>
      <c r="F11" s="3" t="s">
        <v>14</v>
      </c>
      <c r="G11" s="3">
        <v>0</v>
      </c>
      <c r="H11" s="3"/>
      <c r="I11" s="3" t="s">
        <v>14</v>
      </c>
      <c r="J11" s="3">
        <v>0</v>
      </c>
      <c r="K11" s="3"/>
      <c r="L11" s="3" t="s">
        <v>14</v>
      </c>
      <c r="M11" s="3"/>
    </row>
    <row r="12" spans="1:13" ht="30" customHeight="1">
      <c r="A12" s="10" t="s">
        <v>23</v>
      </c>
      <c r="B12" s="3" t="s">
        <v>14</v>
      </c>
      <c r="C12" s="3" t="s">
        <v>14</v>
      </c>
      <c r="D12" s="3"/>
      <c r="E12" s="3" t="s">
        <v>14</v>
      </c>
      <c r="F12" s="3" t="s">
        <v>14</v>
      </c>
      <c r="G12" s="3" t="s">
        <v>14</v>
      </c>
      <c r="H12" s="3"/>
      <c r="I12" s="3" t="s">
        <v>14</v>
      </c>
      <c r="J12" s="3" t="s">
        <v>14</v>
      </c>
      <c r="K12" s="3"/>
      <c r="L12" s="3" t="s">
        <v>14</v>
      </c>
      <c r="M12" s="3"/>
    </row>
    <row r="13" spans="1:13" ht="30" customHeight="1">
      <c r="A13" s="23" t="s">
        <v>24</v>
      </c>
      <c r="B13" s="4" t="s">
        <v>14</v>
      </c>
      <c r="C13" s="4" t="s">
        <v>14</v>
      </c>
      <c r="D13" s="80">
        <f>+D4+D6+D7+D8</f>
        <v>7392000</v>
      </c>
      <c r="E13" s="4" t="s">
        <v>14</v>
      </c>
      <c r="F13" s="4" t="s">
        <v>14</v>
      </c>
      <c r="G13" s="4" t="s">
        <v>14</v>
      </c>
      <c r="K13" s="80">
        <f>+K4+K6+K7+K8</f>
        <v>14332000</v>
      </c>
    </row>
    <row r="14" spans="1:13">
      <c r="A14" s="1" t="s">
        <v>25</v>
      </c>
    </row>
    <row r="15" spans="1:13" ht="15.75">
      <c r="M15" s="4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A3AF4-A326-46D2-B570-0091939E91AC}">
  <dimension ref="A1:O25"/>
  <sheetViews>
    <sheetView topLeftCell="A16" zoomScale="108" workbookViewId="0">
      <selection activeCell="L13" sqref="L13"/>
    </sheetView>
  </sheetViews>
  <sheetFormatPr defaultColWidth="11.42578125" defaultRowHeight="15"/>
  <cols>
    <col min="1" max="1" width="14.7109375" customWidth="1"/>
    <col min="2" max="2" width="13.28515625" customWidth="1"/>
    <col min="5" max="5" width="14.85546875" bestFit="1" customWidth="1"/>
    <col min="12" max="12" width="12.140625" bestFit="1" customWidth="1"/>
  </cols>
  <sheetData>
    <row r="1" spans="1:14" ht="86.25" customHeight="1"/>
    <row r="2" spans="1:14" ht="15" customHeight="1"/>
    <row r="3" spans="1:14" ht="30" customHeight="1">
      <c r="A3" s="61" t="s">
        <v>26</v>
      </c>
      <c r="B3" s="62"/>
      <c r="C3" s="16" t="s">
        <v>1</v>
      </c>
      <c r="D3" s="26" t="s">
        <v>2</v>
      </c>
      <c r="E3" s="79" t="s">
        <v>3</v>
      </c>
      <c r="F3" s="26" t="s">
        <v>27</v>
      </c>
      <c r="G3" s="26" t="s">
        <v>5</v>
      </c>
      <c r="H3" s="26" t="s">
        <v>6</v>
      </c>
      <c r="I3" s="26" t="s">
        <v>7</v>
      </c>
      <c r="J3" s="26" t="s">
        <v>8</v>
      </c>
      <c r="K3" s="26" t="s">
        <v>9</v>
      </c>
      <c r="L3" s="79" t="s">
        <v>10</v>
      </c>
      <c r="M3" s="26" t="s">
        <v>11</v>
      </c>
      <c r="N3" s="17" t="s">
        <v>12</v>
      </c>
    </row>
    <row r="4" spans="1:14" ht="32.1" customHeight="1">
      <c r="A4" s="59" t="s">
        <v>28</v>
      </c>
      <c r="B4" s="44" t="s">
        <v>29</v>
      </c>
      <c r="C4" s="3" t="s">
        <v>14</v>
      </c>
      <c r="D4" s="3"/>
      <c r="E4" s="3"/>
      <c r="F4" s="25" t="s">
        <v>14</v>
      </c>
      <c r="G4" s="3" t="s">
        <v>14</v>
      </c>
      <c r="H4" s="25" t="s">
        <v>14</v>
      </c>
      <c r="I4" s="3"/>
      <c r="J4" s="3"/>
      <c r="K4" s="3" t="s">
        <v>14</v>
      </c>
      <c r="L4" s="3"/>
      <c r="M4" s="3" t="s">
        <v>14</v>
      </c>
      <c r="N4" s="3" t="s">
        <v>14</v>
      </c>
    </row>
    <row r="5" spans="1:14" ht="32.1" customHeight="1">
      <c r="A5" s="60"/>
      <c r="B5" s="45" t="s">
        <v>30</v>
      </c>
      <c r="C5" s="3" t="s">
        <v>14</v>
      </c>
      <c r="D5" s="3">
        <v>0</v>
      </c>
      <c r="E5" s="3">
        <v>0</v>
      </c>
      <c r="F5" s="25" t="s">
        <v>14</v>
      </c>
      <c r="G5" s="3" t="s">
        <v>14</v>
      </c>
      <c r="H5" s="3" t="s">
        <v>14</v>
      </c>
      <c r="I5" s="3"/>
      <c r="J5" s="3" t="s">
        <v>14</v>
      </c>
      <c r="K5" s="3" t="s">
        <v>14</v>
      </c>
      <c r="L5" s="3"/>
      <c r="M5" s="3" t="s">
        <v>14</v>
      </c>
      <c r="N5" s="3" t="s">
        <v>14</v>
      </c>
    </row>
    <row r="6" spans="1:14" ht="32.1" customHeight="1">
      <c r="A6" s="59" t="s">
        <v>31</v>
      </c>
      <c r="B6" s="46" t="s">
        <v>29</v>
      </c>
      <c r="C6" s="3" t="s">
        <v>14</v>
      </c>
      <c r="D6" s="3" t="s">
        <v>14</v>
      </c>
      <c r="E6" s="3">
        <f>5*38000</f>
        <v>190000</v>
      </c>
      <c r="F6" s="25" t="s">
        <v>14</v>
      </c>
      <c r="G6" s="3" t="s">
        <v>14</v>
      </c>
      <c r="H6" s="3" t="s">
        <v>14</v>
      </c>
      <c r="I6" s="3"/>
      <c r="J6" s="3" t="s">
        <v>14</v>
      </c>
      <c r="K6" s="3" t="s">
        <v>14</v>
      </c>
      <c r="L6" s="3"/>
      <c r="M6" s="3" t="s">
        <v>14</v>
      </c>
      <c r="N6" s="3" t="s">
        <v>14</v>
      </c>
    </row>
    <row r="7" spans="1:14" ht="32.1" customHeight="1">
      <c r="A7" s="60"/>
      <c r="B7" s="44" t="s">
        <v>30</v>
      </c>
      <c r="C7" s="3" t="s">
        <v>14</v>
      </c>
      <c r="D7" s="3" t="s">
        <v>14</v>
      </c>
      <c r="E7" s="3">
        <v>1920000</v>
      </c>
      <c r="F7" s="25" t="s">
        <v>14</v>
      </c>
      <c r="G7" s="3" t="s">
        <v>14</v>
      </c>
      <c r="H7" s="3" t="s">
        <v>14</v>
      </c>
      <c r="I7" s="3"/>
      <c r="J7" s="3" t="s">
        <v>14</v>
      </c>
      <c r="K7" s="3" t="s">
        <v>14</v>
      </c>
      <c r="L7" s="3"/>
      <c r="M7" s="3" t="s">
        <v>14</v>
      </c>
      <c r="N7" s="3" t="s">
        <v>14</v>
      </c>
    </row>
    <row r="8" spans="1:14" ht="32.1" customHeight="1">
      <c r="A8" s="59" t="s">
        <v>32</v>
      </c>
      <c r="B8" s="47" t="s">
        <v>29</v>
      </c>
      <c r="C8" s="3" t="s">
        <v>14</v>
      </c>
      <c r="D8" s="3" t="s">
        <v>14</v>
      </c>
      <c r="E8" s="3">
        <v>0</v>
      </c>
      <c r="F8" s="25" t="s">
        <v>14</v>
      </c>
      <c r="G8" s="3" t="s">
        <v>14</v>
      </c>
      <c r="H8" s="3" t="s">
        <v>14</v>
      </c>
      <c r="I8" s="3"/>
      <c r="J8" s="3" t="s">
        <v>14</v>
      </c>
      <c r="K8" s="3" t="s">
        <v>14</v>
      </c>
      <c r="L8" s="3"/>
      <c r="M8" s="3" t="s">
        <v>14</v>
      </c>
      <c r="N8" s="3" t="s">
        <v>14</v>
      </c>
    </row>
    <row r="9" spans="1:14" ht="32.1" customHeight="1">
      <c r="A9" s="60"/>
      <c r="B9" s="48" t="s">
        <v>30</v>
      </c>
      <c r="C9" s="3" t="s">
        <v>14</v>
      </c>
      <c r="D9" s="3" t="s">
        <v>14</v>
      </c>
      <c r="E9" s="3">
        <v>0</v>
      </c>
      <c r="F9" s="25" t="s">
        <v>14</v>
      </c>
      <c r="G9" s="3" t="s">
        <v>14</v>
      </c>
      <c r="H9" s="3" t="s">
        <v>14</v>
      </c>
      <c r="I9" s="3"/>
      <c r="J9" s="3" t="s">
        <v>14</v>
      </c>
      <c r="K9" s="3" t="s">
        <v>14</v>
      </c>
      <c r="L9" s="3"/>
      <c r="M9" s="3" t="s">
        <v>14</v>
      </c>
      <c r="N9" s="3" t="s">
        <v>14</v>
      </c>
    </row>
    <row r="10" spans="1:14" ht="32.1" customHeight="1">
      <c r="A10" s="82" t="s">
        <v>33</v>
      </c>
      <c r="B10" s="47" t="s">
        <v>29</v>
      </c>
      <c r="C10" s="3" t="s">
        <v>14</v>
      </c>
      <c r="D10" s="3" t="s">
        <v>14</v>
      </c>
      <c r="E10" s="3">
        <f>38000*2</f>
        <v>76000</v>
      </c>
      <c r="F10" s="25" t="s">
        <v>14</v>
      </c>
      <c r="G10" s="3" t="s">
        <v>14</v>
      </c>
      <c r="H10" s="3" t="s">
        <v>14</v>
      </c>
      <c r="I10" s="3"/>
      <c r="J10" s="3" t="s">
        <v>14</v>
      </c>
      <c r="K10" s="3" t="s">
        <v>14</v>
      </c>
      <c r="L10" s="3">
        <f>+E10</f>
        <v>76000</v>
      </c>
      <c r="M10" s="3" t="s">
        <v>14</v>
      </c>
      <c r="N10" s="3" t="s">
        <v>14</v>
      </c>
    </row>
    <row r="11" spans="1:14" ht="32.1" customHeight="1">
      <c r="A11" s="83"/>
      <c r="B11" s="44" t="s">
        <v>30</v>
      </c>
      <c r="C11" s="3" t="s">
        <v>14</v>
      </c>
      <c r="D11" s="3" t="s">
        <v>14</v>
      </c>
      <c r="E11" s="3">
        <f>800000+50000</f>
        <v>850000</v>
      </c>
      <c r="F11" s="25" t="s">
        <v>14</v>
      </c>
      <c r="G11" s="3" t="s">
        <v>14</v>
      </c>
      <c r="H11" s="3" t="s">
        <v>14</v>
      </c>
      <c r="I11" s="3"/>
      <c r="J11" s="3" t="s">
        <v>14</v>
      </c>
      <c r="K11" s="3" t="s">
        <v>14</v>
      </c>
      <c r="L11" s="3">
        <f>+E11</f>
        <v>850000</v>
      </c>
      <c r="M11" s="3" t="s">
        <v>14</v>
      </c>
      <c r="N11" s="3" t="s">
        <v>14</v>
      </c>
    </row>
    <row r="12" spans="1:14" ht="32.1" customHeight="1">
      <c r="A12" s="59" t="s">
        <v>34</v>
      </c>
      <c r="B12" s="49" t="s">
        <v>29</v>
      </c>
      <c r="C12" s="3" t="s">
        <v>14</v>
      </c>
      <c r="D12" s="3" t="s">
        <v>35</v>
      </c>
      <c r="E12" s="3">
        <v>1600000</v>
      </c>
      <c r="F12" s="25" t="s">
        <v>14</v>
      </c>
      <c r="G12" s="3" t="s">
        <v>14</v>
      </c>
      <c r="H12" s="3" t="s">
        <v>14</v>
      </c>
      <c r="I12" s="3"/>
      <c r="J12" s="3" t="s">
        <v>14</v>
      </c>
      <c r="K12" s="3" t="s">
        <v>14</v>
      </c>
      <c r="L12" s="3">
        <v>3000000</v>
      </c>
      <c r="M12" s="3" t="s">
        <v>14</v>
      </c>
      <c r="N12" s="3" t="s">
        <v>14</v>
      </c>
    </row>
    <row r="13" spans="1:14" ht="32.1" customHeight="1">
      <c r="A13" s="60"/>
      <c r="B13" s="49" t="s">
        <v>36</v>
      </c>
      <c r="C13" s="3" t="s">
        <v>14</v>
      </c>
      <c r="D13" s="3" t="s">
        <v>14</v>
      </c>
      <c r="E13" s="3">
        <v>0</v>
      </c>
      <c r="F13" s="25" t="s">
        <v>14</v>
      </c>
      <c r="G13" s="3" t="s">
        <v>14</v>
      </c>
      <c r="H13" s="3" t="s">
        <v>14</v>
      </c>
      <c r="I13" s="3"/>
      <c r="J13" s="3" t="s">
        <v>14</v>
      </c>
      <c r="K13" s="3" t="s">
        <v>14</v>
      </c>
      <c r="L13" s="3">
        <v>100000</v>
      </c>
      <c r="M13" s="3" t="s">
        <v>14</v>
      </c>
      <c r="N13" s="3" t="s">
        <v>14</v>
      </c>
    </row>
    <row r="14" spans="1:14" ht="36" customHeight="1">
      <c r="A14" s="59" t="s">
        <v>37</v>
      </c>
      <c r="B14" s="49" t="s">
        <v>29</v>
      </c>
      <c r="C14" s="3" t="s">
        <v>14</v>
      </c>
      <c r="D14" s="3" t="s">
        <v>14</v>
      </c>
      <c r="E14" s="3">
        <v>0</v>
      </c>
      <c r="F14" s="25" t="s">
        <v>14</v>
      </c>
      <c r="G14" s="3" t="s">
        <v>14</v>
      </c>
      <c r="H14" s="3" t="s">
        <v>14</v>
      </c>
      <c r="I14" s="3"/>
      <c r="J14" s="3" t="s">
        <v>14</v>
      </c>
      <c r="K14" s="3" t="s">
        <v>14</v>
      </c>
      <c r="L14" s="3"/>
      <c r="M14" s="3" t="s">
        <v>14</v>
      </c>
      <c r="N14" s="3" t="s">
        <v>14</v>
      </c>
    </row>
    <row r="15" spans="1:14" ht="39" customHeight="1">
      <c r="A15" s="60"/>
      <c r="B15" s="50" t="s">
        <v>30</v>
      </c>
      <c r="C15" s="3" t="s">
        <v>14</v>
      </c>
      <c r="D15" s="3" t="s">
        <v>14</v>
      </c>
      <c r="E15" s="3">
        <f>3*40000+60000</f>
        <v>180000</v>
      </c>
      <c r="F15" s="25" t="s">
        <v>14</v>
      </c>
      <c r="G15" s="3" t="s">
        <v>14</v>
      </c>
      <c r="H15" s="3" t="s">
        <v>14</v>
      </c>
      <c r="I15" s="3"/>
      <c r="J15" s="3" t="s">
        <v>14</v>
      </c>
      <c r="K15" s="3" t="s">
        <v>14</v>
      </c>
      <c r="L15" s="3">
        <v>360000</v>
      </c>
      <c r="M15" s="3" t="s">
        <v>14</v>
      </c>
      <c r="N15" s="3" t="s">
        <v>14</v>
      </c>
    </row>
    <row r="16" spans="1:14" ht="30" customHeight="1">
      <c r="A16" s="18" t="s">
        <v>38</v>
      </c>
      <c r="B16" s="18" t="s">
        <v>39</v>
      </c>
      <c r="C16" s="4" t="s">
        <v>14</v>
      </c>
      <c r="D16" s="4" t="s">
        <v>14</v>
      </c>
      <c r="E16" s="80">
        <f>+E12+E7+E6+E15+E10+E11</f>
        <v>4816000</v>
      </c>
      <c r="F16" s="4" t="s">
        <v>14</v>
      </c>
      <c r="G16" s="4" t="s">
        <v>14</v>
      </c>
      <c r="H16" s="4" t="s">
        <v>14</v>
      </c>
      <c r="I16" s="4"/>
      <c r="J16" s="4" t="s">
        <v>14</v>
      </c>
      <c r="K16" s="4" t="s">
        <v>14</v>
      </c>
      <c r="L16" s="80">
        <f>+L15+L12+L13+L11+L10</f>
        <v>4386000</v>
      </c>
      <c r="M16" s="4" t="s">
        <v>14</v>
      </c>
      <c r="N16" s="4" t="s">
        <v>14</v>
      </c>
    </row>
    <row r="18" spans="1:15" ht="30" customHeight="1">
      <c r="A18" s="61" t="s">
        <v>40</v>
      </c>
      <c r="B18" s="62"/>
      <c r="C18" s="16" t="s">
        <v>1</v>
      </c>
      <c r="D18" s="26" t="s">
        <v>2</v>
      </c>
      <c r="E18" s="26" t="s">
        <v>3</v>
      </c>
      <c r="F18" s="26" t="s">
        <v>27</v>
      </c>
      <c r="G18" s="26" t="s">
        <v>5</v>
      </c>
      <c r="H18" s="26" t="s">
        <v>6</v>
      </c>
      <c r="I18" s="26"/>
      <c r="J18" s="26" t="s">
        <v>8</v>
      </c>
      <c r="K18" s="26" t="s">
        <v>9</v>
      </c>
      <c r="L18" s="26" t="s">
        <v>10</v>
      </c>
      <c r="M18" s="26" t="s">
        <v>11</v>
      </c>
      <c r="N18" s="31" t="s">
        <v>12</v>
      </c>
    </row>
    <row r="19" spans="1:15" ht="39" customHeight="1">
      <c r="A19" s="63"/>
      <c r="B19" s="51" t="s">
        <v>41</v>
      </c>
      <c r="C19" s="12">
        <v>0</v>
      </c>
      <c r="D19" s="3"/>
      <c r="E19" s="3">
        <v>0</v>
      </c>
      <c r="F19" s="3" t="s">
        <v>14</v>
      </c>
      <c r="G19" s="3" t="s">
        <v>14</v>
      </c>
      <c r="H19" s="3" t="s">
        <v>14</v>
      </c>
      <c r="I19" s="3"/>
      <c r="J19" s="3" t="s">
        <v>14</v>
      </c>
      <c r="K19" s="3" t="s">
        <v>14</v>
      </c>
      <c r="L19" s="3"/>
      <c r="M19" s="3" t="s">
        <v>14</v>
      </c>
      <c r="N19" s="3" t="s">
        <v>14</v>
      </c>
      <c r="O19" s="42" t="s">
        <v>42</v>
      </c>
    </row>
    <row r="20" spans="1:15" ht="50.25" customHeight="1">
      <c r="A20" s="64"/>
      <c r="B20" s="52" t="s">
        <v>43</v>
      </c>
      <c r="C20" s="12" t="s">
        <v>14</v>
      </c>
      <c r="D20" s="3" t="s">
        <v>14</v>
      </c>
      <c r="E20" s="3">
        <v>800000</v>
      </c>
      <c r="F20" s="3" t="s">
        <v>14</v>
      </c>
      <c r="G20" s="3" t="s">
        <v>14</v>
      </c>
      <c r="H20" s="3" t="s">
        <v>14</v>
      </c>
      <c r="I20" s="3"/>
      <c r="J20" s="3" t="s">
        <v>14</v>
      </c>
      <c r="K20" s="3" t="s">
        <v>14</v>
      </c>
      <c r="L20" s="3">
        <v>2500000</v>
      </c>
      <c r="M20" s="3" t="s">
        <v>14</v>
      </c>
      <c r="N20" s="3" t="s">
        <v>14</v>
      </c>
    </row>
    <row r="21" spans="1:15" ht="35.1" customHeight="1">
      <c r="A21" s="65"/>
      <c r="B21" s="53" t="s">
        <v>44</v>
      </c>
      <c r="C21" s="20" t="s">
        <v>14</v>
      </c>
      <c r="D21" s="21" t="s">
        <v>14</v>
      </c>
      <c r="E21" s="81">
        <f>+E20</f>
        <v>800000</v>
      </c>
      <c r="F21" s="21" t="s">
        <v>14</v>
      </c>
      <c r="G21" s="21" t="s">
        <v>14</v>
      </c>
      <c r="H21" s="21" t="s">
        <v>14</v>
      </c>
      <c r="I21" s="21"/>
      <c r="J21" s="21" t="s">
        <v>14</v>
      </c>
      <c r="K21" s="21" t="s">
        <v>14</v>
      </c>
      <c r="L21" s="81">
        <f>SUM(L19:L20)</f>
        <v>2500000</v>
      </c>
      <c r="M21" s="21" t="s">
        <v>14</v>
      </c>
      <c r="N21" s="21" t="s">
        <v>14</v>
      </c>
    </row>
    <row r="22" spans="1:15" ht="32.1" customHeight="1"/>
    <row r="23" spans="1:15" ht="32.1" customHeight="1"/>
    <row r="24" spans="1:15" ht="32.1" customHeight="1"/>
    <row r="25" spans="1:15" ht="32.1" customHeight="1"/>
  </sheetData>
  <mergeCells count="9">
    <mergeCell ref="A12:A13"/>
    <mergeCell ref="A14:A15"/>
    <mergeCell ref="A18:B18"/>
    <mergeCell ref="A19:A21"/>
    <mergeCell ref="A3:B3"/>
    <mergeCell ref="A4:A5"/>
    <mergeCell ref="A6:A7"/>
    <mergeCell ref="A8:A9"/>
    <mergeCell ref="A10:A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0E467-536D-42D6-BFFD-AE547069554F}">
  <dimension ref="A8:N18"/>
  <sheetViews>
    <sheetView topLeftCell="A11" zoomScaleNormal="100" workbookViewId="0">
      <selection activeCell="L13" sqref="L13"/>
    </sheetView>
  </sheetViews>
  <sheetFormatPr defaultColWidth="11.42578125" defaultRowHeight="15"/>
  <sheetData>
    <row r="8" spans="1:14" ht="30" customHeight="1">
      <c r="A8" s="15" t="s">
        <v>45</v>
      </c>
      <c r="B8" s="16" t="s">
        <v>1</v>
      </c>
      <c r="C8" s="16" t="s">
        <v>2</v>
      </c>
      <c r="D8" s="79" t="s">
        <v>3</v>
      </c>
      <c r="E8" s="16" t="s">
        <v>4</v>
      </c>
      <c r="F8" s="16" t="s">
        <v>5</v>
      </c>
      <c r="G8" s="16" t="s">
        <v>46</v>
      </c>
      <c r="H8" s="16" t="s">
        <v>7</v>
      </c>
      <c r="I8" s="16" t="s">
        <v>8</v>
      </c>
      <c r="J8" s="16" t="s">
        <v>9</v>
      </c>
      <c r="K8" s="79" t="s">
        <v>10</v>
      </c>
      <c r="L8" s="16" t="s">
        <v>11</v>
      </c>
      <c r="M8" s="17" t="s">
        <v>12</v>
      </c>
    </row>
    <row r="9" spans="1:14" ht="30" customHeight="1">
      <c r="A9" s="5" t="s">
        <v>47</v>
      </c>
      <c r="B9" s="3" t="s">
        <v>14</v>
      </c>
      <c r="C9" s="3" t="s">
        <v>14</v>
      </c>
      <c r="D9" s="3">
        <v>600000</v>
      </c>
      <c r="E9" s="3" t="s">
        <v>14</v>
      </c>
      <c r="F9" s="3" t="s">
        <v>14</v>
      </c>
      <c r="G9" s="3" t="s">
        <v>14</v>
      </c>
      <c r="H9" s="3"/>
      <c r="I9" s="3"/>
      <c r="J9" s="3"/>
      <c r="K9" s="3">
        <f>+D9</f>
        <v>600000</v>
      </c>
      <c r="L9" s="3"/>
      <c r="M9" s="3"/>
    </row>
    <row r="10" spans="1:14" ht="30" customHeight="1">
      <c r="A10" s="6" t="s">
        <v>48</v>
      </c>
      <c r="B10" s="3" t="s">
        <v>14</v>
      </c>
      <c r="C10" s="3" t="s">
        <v>14</v>
      </c>
      <c r="D10" s="3">
        <v>0</v>
      </c>
      <c r="E10" s="3" t="s">
        <v>14</v>
      </c>
      <c r="F10" s="3" t="s">
        <v>14</v>
      </c>
      <c r="G10" s="3" t="s">
        <v>14</v>
      </c>
      <c r="H10" s="3"/>
      <c r="I10" s="3"/>
      <c r="J10" s="3"/>
      <c r="K10" s="3"/>
      <c r="L10" s="3"/>
      <c r="M10" s="3"/>
      <c r="N10" s="42"/>
    </row>
    <row r="11" spans="1:14" ht="30" customHeight="1">
      <c r="A11" s="7" t="s">
        <v>49</v>
      </c>
      <c r="B11" s="3" t="s">
        <v>14</v>
      </c>
      <c r="C11" s="3" t="s">
        <v>14</v>
      </c>
      <c r="D11" s="3">
        <v>0</v>
      </c>
      <c r="E11" s="3" t="s">
        <v>14</v>
      </c>
      <c r="F11" s="3" t="s">
        <v>14</v>
      </c>
      <c r="G11" s="3" t="s">
        <v>14</v>
      </c>
      <c r="H11" s="3"/>
      <c r="I11" s="3"/>
      <c r="J11" s="3"/>
      <c r="K11" s="3">
        <v>400000</v>
      </c>
      <c r="L11" s="3"/>
      <c r="M11" s="3"/>
    </row>
    <row r="12" spans="1:14" ht="30" customHeight="1">
      <c r="A12" s="5" t="s">
        <v>50</v>
      </c>
      <c r="B12" s="3" t="s">
        <v>14</v>
      </c>
      <c r="C12" s="3" t="s">
        <v>14</v>
      </c>
      <c r="D12" s="3">
        <v>20000</v>
      </c>
      <c r="E12" s="3" t="s">
        <v>14</v>
      </c>
      <c r="F12" s="3" t="s">
        <v>14</v>
      </c>
      <c r="G12" s="3" t="s">
        <v>14</v>
      </c>
      <c r="H12" s="3"/>
      <c r="I12" s="3"/>
      <c r="J12" s="3"/>
      <c r="K12" s="3">
        <f>+D12</f>
        <v>20000</v>
      </c>
      <c r="L12" s="3"/>
      <c r="M12" s="3"/>
      <c r="N12" s="42"/>
    </row>
    <row r="13" spans="1:14" ht="30" customHeight="1">
      <c r="A13" s="8" t="s">
        <v>51</v>
      </c>
      <c r="B13" s="3" t="s">
        <v>14</v>
      </c>
      <c r="C13" s="3" t="s">
        <v>14</v>
      </c>
      <c r="D13" s="3">
        <v>100000</v>
      </c>
      <c r="E13" s="3" t="s">
        <v>14</v>
      </c>
      <c r="F13" s="3" t="s">
        <v>14</v>
      </c>
      <c r="G13" s="3" t="s">
        <v>14</v>
      </c>
      <c r="H13" s="3"/>
      <c r="I13" s="3"/>
      <c r="J13" s="3"/>
      <c r="K13" s="3">
        <f>+D13</f>
        <v>100000</v>
      </c>
      <c r="L13" s="3"/>
      <c r="M13" s="3"/>
      <c r="N13" s="42"/>
    </row>
    <row r="14" spans="1:14" ht="30" customHeight="1">
      <c r="A14" s="9" t="s">
        <v>52</v>
      </c>
      <c r="B14" s="3" t="s">
        <v>14</v>
      </c>
      <c r="C14" s="3" t="s">
        <v>14</v>
      </c>
      <c r="D14" s="3">
        <v>150000</v>
      </c>
      <c r="E14" s="3" t="s">
        <v>14</v>
      </c>
      <c r="F14" s="3" t="s">
        <v>14</v>
      </c>
      <c r="G14" s="3" t="s">
        <v>14</v>
      </c>
      <c r="H14" s="3"/>
      <c r="I14" s="3"/>
      <c r="J14" s="3"/>
      <c r="K14" s="3">
        <f>+D14</f>
        <v>150000</v>
      </c>
      <c r="L14" s="3"/>
      <c r="M14" s="3"/>
      <c r="N14" s="42"/>
    </row>
    <row r="15" spans="1:14" ht="30" customHeight="1">
      <c r="A15" s="8" t="s">
        <v>53</v>
      </c>
      <c r="B15" s="3" t="s">
        <v>14</v>
      </c>
      <c r="C15" s="3" t="s">
        <v>14</v>
      </c>
      <c r="D15" s="3">
        <v>120000</v>
      </c>
      <c r="E15" s="3" t="s">
        <v>14</v>
      </c>
      <c r="F15" s="3" t="s">
        <v>14</v>
      </c>
      <c r="G15" s="3" t="s">
        <v>14</v>
      </c>
      <c r="H15" s="3"/>
      <c r="I15" s="3"/>
      <c r="J15" s="3"/>
      <c r="K15" s="3">
        <f>+D15</f>
        <v>120000</v>
      </c>
      <c r="L15" s="3"/>
      <c r="M15" s="3"/>
      <c r="N15" s="42"/>
    </row>
    <row r="16" spans="1:14" ht="30" customHeight="1">
      <c r="A16" s="5" t="s">
        <v>54</v>
      </c>
      <c r="B16" s="3" t="s">
        <v>14</v>
      </c>
      <c r="C16" s="3" t="s">
        <v>14</v>
      </c>
      <c r="D16" s="3">
        <v>200000</v>
      </c>
      <c r="E16" s="3" t="s">
        <v>14</v>
      </c>
      <c r="F16" s="3" t="s">
        <v>14</v>
      </c>
      <c r="G16" s="3" t="s">
        <v>14</v>
      </c>
      <c r="H16" s="3"/>
      <c r="I16" s="3"/>
      <c r="J16" s="3"/>
      <c r="K16" s="3">
        <v>300000</v>
      </c>
      <c r="L16" s="3"/>
      <c r="M16" s="3"/>
    </row>
    <row r="17" spans="1:14" ht="30" customHeight="1">
      <c r="A17" s="11" t="s">
        <v>55</v>
      </c>
      <c r="B17" s="3" t="s">
        <v>14</v>
      </c>
      <c r="C17" s="3" t="s">
        <v>14</v>
      </c>
      <c r="D17" s="3">
        <v>0</v>
      </c>
      <c r="E17" s="3" t="s">
        <v>14</v>
      </c>
      <c r="F17" s="3" t="s">
        <v>14</v>
      </c>
      <c r="G17" s="3" t="s">
        <v>14</v>
      </c>
      <c r="H17" s="3"/>
      <c r="I17" s="3"/>
      <c r="J17" s="3"/>
      <c r="K17" s="3"/>
      <c r="L17" s="3"/>
      <c r="M17" s="3"/>
      <c r="N17" s="42"/>
    </row>
    <row r="18" spans="1:14" ht="48" customHeight="1">
      <c r="A18" s="18" t="s">
        <v>56</v>
      </c>
      <c r="B18" s="4" t="s">
        <v>14</v>
      </c>
      <c r="C18" s="4" t="s">
        <v>14</v>
      </c>
      <c r="D18" s="80">
        <f>+D16+D15+D14+D13+D12+D9</f>
        <v>1190000</v>
      </c>
      <c r="E18" s="4"/>
      <c r="F18" s="4"/>
      <c r="G18" s="4"/>
      <c r="H18" s="4"/>
      <c r="I18" s="4"/>
      <c r="J18" s="4"/>
      <c r="K18" s="80">
        <f>+K16+K15+K14+K13+K12+K9+K11</f>
        <v>1690000</v>
      </c>
      <c r="L18" s="4"/>
      <c r="M18" s="4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36842-70B3-425C-A324-E6A3CC8EA9A4}">
  <dimension ref="A9:N14"/>
  <sheetViews>
    <sheetView tabSelected="1" topLeftCell="A6" workbookViewId="0">
      <selection activeCell="L14" sqref="L14"/>
    </sheetView>
  </sheetViews>
  <sheetFormatPr defaultColWidth="11.42578125" defaultRowHeight="15"/>
  <cols>
    <col min="2" max="2" width="13.42578125" customWidth="1"/>
    <col min="5" max="5" width="12.42578125" bestFit="1" customWidth="1"/>
    <col min="12" max="12" width="12.140625" bestFit="1" customWidth="1"/>
  </cols>
  <sheetData>
    <row r="9" spans="1:14" ht="30" customHeight="1">
      <c r="A9" s="66" t="s">
        <v>25</v>
      </c>
      <c r="B9" s="67"/>
      <c r="C9" s="22" t="s">
        <v>1</v>
      </c>
      <c r="D9" s="22" t="s">
        <v>2</v>
      </c>
      <c r="E9" s="77" t="s">
        <v>3</v>
      </c>
      <c r="F9" s="22" t="s">
        <v>27</v>
      </c>
      <c r="G9" s="22" t="s">
        <v>5</v>
      </c>
      <c r="H9" s="22" t="s">
        <v>6</v>
      </c>
      <c r="I9" s="22" t="s">
        <v>7</v>
      </c>
      <c r="J9" s="22" t="s">
        <v>8</v>
      </c>
      <c r="K9" s="22" t="s">
        <v>9</v>
      </c>
      <c r="L9" s="77" t="s">
        <v>10</v>
      </c>
      <c r="M9" s="22" t="s">
        <v>11</v>
      </c>
      <c r="N9" s="54" t="s">
        <v>12</v>
      </c>
    </row>
    <row r="10" spans="1:14" ht="36.75" customHeight="1">
      <c r="A10" s="68" t="s">
        <v>57</v>
      </c>
      <c r="B10" s="69"/>
      <c r="C10" s="29" t="s">
        <v>14</v>
      </c>
      <c r="D10" s="30" t="s">
        <v>14</v>
      </c>
      <c r="E10" s="30">
        <f>+'INGRESOS FAMILIA'!D13</f>
        <v>7392000</v>
      </c>
      <c r="F10" s="30"/>
      <c r="G10" s="30"/>
      <c r="H10" s="30"/>
      <c r="I10" s="30"/>
      <c r="J10" s="30"/>
      <c r="K10" s="30"/>
      <c r="L10" s="30">
        <f>+'INGRESOS FAMILIA'!K13</f>
        <v>14332000</v>
      </c>
      <c r="M10" s="30"/>
      <c r="N10" s="30"/>
    </row>
    <row r="11" spans="1:14" ht="38.25" customHeight="1">
      <c r="A11" s="70" t="s">
        <v>58</v>
      </c>
      <c r="B11" s="13" t="s">
        <v>59</v>
      </c>
      <c r="C11" s="27" t="s">
        <v>14</v>
      </c>
      <c r="D11" s="28">
        <v>0</v>
      </c>
      <c r="E11" s="28">
        <f>+'COSTOS-OTROS COSTOS PCC'!E16</f>
        <v>4816000</v>
      </c>
      <c r="F11" s="28"/>
      <c r="G11" s="28"/>
      <c r="H11" s="28"/>
      <c r="I11" s="28"/>
      <c r="J11" s="28"/>
      <c r="K11" s="28"/>
      <c r="L11" s="28">
        <f>+'COSTOS-OTROS COSTOS PCC'!L16</f>
        <v>4386000</v>
      </c>
      <c r="M11" s="28"/>
      <c r="N11" s="28"/>
    </row>
    <row r="12" spans="1:14" ht="40.5" customHeight="1">
      <c r="A12" s="71"/>
      <c r="B12" s="13" t="s">
        <v>60</v>
      </c>
      <c r="C12" s="27" t="s">
        <v>14</v>
      </c>
      <c r="D12" s="28" t="s">
        <v>14</v>
      </c>
      <c r="E12" s="28">
        <f>+'COSTOS-OTROS COSTOS PCC'!E21</f>
        <v>800000</v>
      </c>
      <c r="F12" s="28"/>
      <c r="G12" s="28"/>
      <c r="H12" s="28"/>
      <c r="I12" s="28"/>
      <c r="J12" s="28"/>
      <c r="K12" s="28"/>
      <c r="L12" s="28">
        <f>+'COSTOS-OTROS COSTOS PCC'!L21</f>
        <v>2500000</v>
      </c>
      <c r="M12" s="28"/>
      <c r="N12" s="28"/>
    </row>
    <row r="13" spans="1:14" ht="39" customHeight="1">
      <c r="A13" s="71"/>
      <c r="B13" s="14" t="s">
        <v>61</v>
      </c>
      <c r="C13" s="27" t="s">
        <v>14</v>
      </c>
      <c r="D13" s="28" t="s">
        <v>14</v>
      </c>
      <c r="E13" s="28">
        <f>+'GTOS FAMILIA'!D18</f>
        <v>1190000</v>
      </c>
      <c r="F13" s="28"/>
      <c r="G13" s="28"/>
      <c r="H13" s="28"/>
      <c r="I13" s="28"/>
      <c r="J13" s="28"/>
      <c r="K13" s="28"/>
      <c r="L13" s="28">
        <f>+'GTOS FAMILIA'!K18</f>
        <v>1690000</v>
      </c>
      <c r="M13" s="28"/>
      <c r="N13" s="28"/>
    </row>
    <row r="14" spans="1:14" ht="36.75" customHeight="1">
      <c r="A14" s="72" t="s">
        <v>62</v>
      </c>
      <c r="B14" s="73"/>
      <c r="C14" s="20" t="s">
        <v>14</v>
      </c>
      <c r="D14" s="21" t="s">
        <v>14</v>
      </c>
      <c r="E14" s="81">
        <f>+E10-E11-E12-E13</f>
        <v>586000</v>
      </c>
      <c r="F14" s="21">
        <f t="shared" ref="F14:L14" si="0">+F10-F11-F12-F13</f>
        <v>0</v>
      </c>
      <c r="G14" s="21">
        <f t="shared" si="0"/>
        <v>0</v>
      </c>
      <c r="H14" s="21">
        <f t="shared" si="0"/>
        <v>0</v>
      </c>
      <c r="I14" s="21">
        <f t="shared" si="0"/>
        <v>0</v>
      </c>
      <c r="J14" s="21">
        <f t="shared" si="0"/>
        <v>0</v>
      </c>
      <c r="K14" s="21">
        <f t="shared" si="0"/>
        <v>0</v>
      </c>
      <c r="L14" s="81">
        <f t="shared" si="0"/>
        <v>5756000</v>
      </c>
      <c r="M14" s="57"/>
      <c r="N14" s="58"/>
    </row>
  </sheetData>
  <mergeCells count="4">
    <mergeCell ref="A9:B9"/>
    <mergeCell ref="A10:B10"/>
    <mergeCell ref="A11:A13"/>
    <mergeCell ref="A14:B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76E00-15FE-4A4C-853A-FA80B86C8DA0}">
  <dimension ref="A1:D20"/>
  <sheetViews>
    <sheetView workbookViewId="0">
      <selection activeCell="A25" sqref="A25"/>
    </sheetView>
  </sheetViews>
  <sheetFormatPr defaultColWidth="11.42578125" defaultRowHeight="15"/>
  <cols>
    <col min="1" max="1" width="23.7109375" style="1" customWidth="1"/>
    <col min="2" max="2" width="16" style="1" customWidth="1"/>
    <col min="3" max="3" width="30.28515625" style="1" customWidth="1"/>
    <col min="4" max="4" width="16.7109375" style="1" customWidth="1"/>
    <col min="5" max="16384" width="11.42578125" style="1"/>
  </cols>
  <sheetData>
    <row r="1" spans="1:4" ht="27.75" customHeight="1">
      <c r="A1" s="74" t="s">
        <v>63</v>
      </c>
      <c r="B1" s="74"/>
      <c r="C1" s="74"/>
      <c r="D1" s="74"/>
    </row>
    <row r="2" spans="1:4" ht="20.100000000000001" customHeight="1">
      <c r="A2" s="75" t="s">
        <v>57</v>
      </c>
      <c r="B2" s="75"/>
      <c r="C2" s="76" t="s">
        <v>64</v>
      </c>
      <c r="D2" s="76"/>
    </row>
    <row r="3" spans="1:4" ht="22.5" customHeight="1">
      <c r="A3" s="32" t="s">
        <v>16</v>
      </c>
      <c r="B3" s="33">
        <v>0</v>
      </c>
      <c r="C3" s="34" t="s">
        <v>65</v>
      </c>
      <c r="D3" s="33" t="s">
        <v>25</v>
      </c>
    </row>
    <row r="4" spans="1:4" ht="20.100000000000001" customHeight="1">
      <c r="A4" s="32" t="s">
        <v>66</v>
      </c>
      <c r="B4" s="33">
        <v>0</v>
      </c>
      <c r="C4" s="32" t="s">
        <v>66</v>
      </c>
      <c r="D4" s="33">
        <v>0</v>
      </c>
    </row>
    <row r="5" spans="1:4" ht="20.100000000000001" customHeight="1">
      <c r="A5" s="32" t="s">
        <v>67</v>
      </c>
      <c r="B5" s="33">
        <v>0</v>
      </c>
      <c r="C5" s="32" t="s">
        <v>52</v>
      </c>
      <c r="D5" s="33">
        <v>0</v>
      </c>
    </row>
    <row r="6" spans="1:4" ht="20.100000000000001" customHeight="1">
      <c r="A6" s="32" t="s">
        <v>68</v>
      </c>
      <c r="B6" s="33">
        <v>0</v>
      </c>
      <c r="C6" s="32" t="s">
        <v>69</v>
      </c>
      <c r="D6" s="33">
        <v>0</v>
      </c>
    </row>
    <row r="7" spans="1:4" ht="20.100000000000001" customHeight="1">
      <c r="A7" s="32" t="s">
        <v>21</v>
      </c>
      <c r="B7" s="33">
        <v>0</v>
      </c>
      <c r="C7" s="32" t="s">
        <v>50</v>
      </c>
      <c r="D7" s="33">
        <v>0</v>
      </c>
    </row>
    <row r="8" spans="1:4" ht="20.100000000000001" customHeight="1">
      <c r="A8" s="32" t="s">
        <v>70</v>
      </c>
      <c r="B8" s="33">
        <v>0</v>
      </c>
      <c r="C8" s="32" t="s">
        <v>71</v>
      </c>
      <c r="D8" s="33">
        <v>0</v>
      </c>
    </row>
    <row r="9" spans="1:4" ht="20.100000000000001" customHeight="1">
      <c r="A9" s="35"/>
      <c r="B9" s="35"/>
      <c r="C9" s="32" t="s">
        <v>51</v>
      </c>
      <c r="D9" s="33">
        <v>0</v>
      </c>
    </row>
    <row r="10" spans="1:4" ht="20.100000000000001" customHeight="1">
      <c r="A10" s="35"/>
      <c r="B10" s="35"/>
      <c r="C10" s="32" t="s">
        <v>72</v>
      </c>
      <c r="D10" s="33">
        <v>0</v>
      </c>
    </row>
    <row r="11" spans="1:4" ht="20.100000000000001" customHeight="1">
      <c r="A11" s="35"/>
      <c r="B11" s="35"/>
      <c r="C11" s="36" t="s">
        <v>73</v>
      </c>
      <c r="D11" s="33" t="s">
        <v>25</v>
      </c>
    </row>
    <row r="12" spans="1:4" ht="20.100000000000001" customHeight="1">
      <c r="A12" s="35"/>
      <c r="B12" s="35"/>
      <c r="C12" s="32" t="s">
        <v>74</v>
      </c>
      <c r="D12" s="33">
        <v>0</v>
      </c>
    </row>
    <row r="13" spans="1:4" ht="20.100000000000001" customHeight="1">
      <c r="A13" s="35"/>
      <c r="B13" s="35"/>
      <c r="C13" s="32" t="s">
        <v>75</v>
      </c>
      <c r="D13" s="33">
        <v>0</v>
      </c>
    </row>
    <row r="14" spans="1:4" ht="20.100000000000001" customHeight="1">
      <c r="A14" s="35"/>
      <c r="B14" s="35"/>
      <c r="C14" s="36" t="s">
        <v>76</v>
      </c>
      <c r="D14" s="33" t="s">
        <v>25</v>
      </c>
    </row>
    <row r="15" spans="1:4" ht="20.100000000000001" customHeight="1">
      <c r="A15" s="35"/>
      <c r="B15" s="35"/>
      <c r="C15" s="32" t="s">
        <v>77</v>
      </c>
      <c r="D15" s="33">
        <v>0</v>
      </c>
    </row>
    <row r="16" spans="1:4" ht="20.100000000000001" customHeight="1">
      <c r="A16" s="35"/>
      <c r="B16" s="35"/>
      <c r="C16" s="32" t="s">
        <v>78</v>
      </c>
      <c r="D16" s="33">
        <v>0</v>
      </c>
    </row>
    <row r="17" spans="1:4" ht="20.100000000000001" customHeight="1">
      <c r="A17" s="35"/>
      <c r="B17" s="35"/>
      <c r="C17" s="32" t="s">
        <v>79</v>
      </c>
      <c r="D17" s="33">
        <v>0</v>
      </c>
    </row>
    <row r="18" spans="1:4" ht="20.100000000000001" customHeight="1">
      <c r="A18" s="35"/>
      <c r="B18" s="35"/>
      <c r="C18" s="36" t="s">
        <v>80</v>
      </c>
      <c r="D18" s="33" t="s">
        <v>25</v>
      </c>
    </row>
    <row r="19" spans="1:4" ht="20.100000000000001" customHeight="1">
      <c r="A19" s="37"/>
      <c r="B19" s="37"/>
      <c r="C19" s="32" t="s">
        <v>81</v>
      </c>
      <c r="D19" s="33">
        <v>0</v>
      </c>
    </row>
    <row r="20" spans="1:4" ht="26.25" customHeight="1">
      <c r="A20" s="38" t="s">
        <v>82</v>
      </c>
      <c r="B20" s="39">
        <f>SUM(B3:B19)</f>
        <v>0</v>
      </c>
      <c r="C20" s="40" t="s">
        <v>83</v>
      </c>
      <c r="D20" s="41">
        <f>D4+D5+D6+D7+D8+D9+D10+D12+D13+D15+D16+D17+D19</f>
        <v>0</v>
      </c>
    </row>
  </sheetData>
  <mergeCells count="3">
    <mergeCell ref="A1:D1"/>
    <mergeCell ref="A2:B2"/>
    <mergeCell ref="C2:D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8161-05C6-4A78-B452-3B557E5FDE3C}">
  <dimension ref="A1"/>
  <sheetViews>
    <sheetView topLeftCell="A26" workbookViewId="0">
      <selection activeCell="K27" sqref="K27"/>
    </sheetView>
  </sheetViews>
  <sheetFormatPr defaultColWidth="11.42578125" defaultRowHeight="15"/>
  <cols>
    <col min="8" max="8" width="9.7109375" customWidth="1"/>
  </cols>
  <sheetData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6726c25-f4bf-4eeb-b9ca-64a32f594629">
      <UserInfo>
        <DisplayName/>
        <AccountId xsi:nil="true"/>
        <AccountType/>
      </UserInfo>
    </SharedWithUsers>
    <MediaLengthInSeconds xmlns="0b5e45a6-f9dd-499d-b0cb-0dee387fe68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B64917AB57F4C4680FFB6AB2A8E5834" ma:contentTypeVersion="7" ma:contentTypeDescription="Crear nuevo documento." ma:contentTypeScope="" ma:versionID="d117e3045f9d61d462ddc29c7a5ad630">
  <xsd:schema xmlns:xsd="http://www.w3.org/2001/XMLSchema" xmlns:xs="http://www.w3.org/2001/XMLSchema" xmlns:p="http://schemas.microsoft.com/office/2006/metadata/properties" xmlns:ns2="0b5e45a6-f9dd-499d-b0cb-0dee387fe68d" xmlns:ns3="a6726c25-f4bf-4eeb-b9ca-64a32f594629" targetNamespace="http://schemas.microsoft.com/office/2006/metadata/properties" ma:root="true" ma:fieldsID="a02f1d9e16dd42db2f4e6835dbb4284a" ns2:_="" ns3:_="">
    <xsd:import namespace="0b5e45a6-f9dd-499d-b0cb-0dee387fe68d"/>
    <xsd:import namespace="a6726c25-f4bf-4eeb-b9ca-64a32f5946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5e45a6-f9dd-499d-b0cb-0dee387fe6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726c25-f4bf-4eeb-b9ca-64a32f59462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BB9385-9932-42DE-8F58-9572EA2B0D00}"/>
</file>

<file path=customXml/itemProps2.xml><?xml version="1.0" encoding="utf-8"?>
<ds:datastoreItem xmlns:ds="http://schemas.openxmlformats.org/officeDocument/2006/customXml" ds:itemID="{85CAFC7D-E450-4202-B9CE-792A63A1CA2E}"/>
</file>

<file path=customXml/itemProps3.xml><?xml version="1.0" encoding="utf-8"?>
<ds:datastoreItem xmlns:ds="http://schemas.openxmlformats.org/officeDocument/2006/customXml" ds:itemID="{8502DC9B-B00C-4A9A-B0FE-DBACE033F3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Lina Maria Ramirez Ardila</dc:creator>
  <cp:keywords/>
  <dc:description/>
  <cp:lastModifiedBy>Inés Adriana Pachón Ruiz</cp:lastModifiedBy>
  <cp:revision/>
  <dcterms:created xsi:type="dcterms:W3CDTF">2020-05-14T15:59:20Z</dcterms:created>
  <dcterms:modified xsi:type="dcterms:W3CDTF">2022-08-04T13:59:29Z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0x0101009B64917AB57F4C4680FFB6AB2A8E5834</vt:lpwstr>
  </property>
  <property fmtid="{D5CDD505-2E9C-101B-9397-08002B2CF9AE}" pid="3" name="Order">
    <vt:r8>6000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